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IS\HFAS\Projects\0123-00 District Reports\DistRep2019\Manchester\Report\"/>
    </mc:Choice>
  </mc:AlternateContent>
  <xr:revisionPtr revIDLastSave="0" documentId="13_ncr:1_{385124A4-EF15-4A4F-B898-1E8248FB280C}" xr6:coauthVersionLast="46" xr6:coauthVersionMax="46" xr10:uidLastSave="{00000000-0000-0000-0000-000000000000}"/>
  <bookViews>
    <workbookView xWindow="-110" yWindow="-110" windowWidth="19420" windowHeight="10420" xr2:uid="{9FD0EB9D-A8A0-4FC9-B139-8DB1007057EF}"/>
  </bookViews>
  <sheets>
    <sheet name="Key Centre Notes" sheetId="1" r:id="rId1"/>
    <sheet name="Cordon Map" sheetId="2" r:id="rId2"/>
    <sheet name="NOMA Cordon Map" sheetId="3" r:id="rId3"/>
    <sheet name="Tab 15 Key Centre Surveys AM" sheetId="4" r:id="rId4"/>
    <sheet name="Tab 16 Key Centre Surveys OP" sheetId="5" r:id="rId5"/>
    <sheet name="Tab 17  KC Traffic Trend" sheetId="6" r:id="rId6"/>
    <sheet name="Tabs 18 &amp; 19 KC Car Occupancy" sheetId="7" r:id="rId7"/>
    <sheet name="Table 20 Rail KC" sheetId="8" r:id="rId8"/>
    <sheet name="Table 21 Metro KC" sheetId="9" r:id="rId9"/>
    <sheet name="Tabs 22 Walk to KC" sheetId="10" r:id="rId10"/>
    <sheet name="Table 23 KC Car&amp;Non-carTrips " sheetId="11" r:id="rId11"/>
    <sheet name="Tabs 24-26 NOMA Traffic" sheetId="12" r:id="rId12"/>
    <sheet name="Tabs 27 &amp; 28 WalkCycle NOMA" sheetId="13" r:id="rId13"/>
  </sheets>
  <externalReferences>
    <externalReference r:id="rId14"/>
    <externalReference r:id="rId15"/>
    <externalReference r:id="rId16"/>
    <externalReference r:id="rId17"/>
    <externalReference r:id="rId18"/>
  </externalReferences>
  <definedNames>
    <definedName name="_Toc174354940" localSheetId="0">'Key Centre Notes'!#REF!</definedName>
    <definedName name="_Toc243370737" localSheetId="5">'Tab 17  KC Traffic Trend'!#REF!</definedName>
    <definedName name="_Toc243370739" localSheetId="10">'Table 23 KC Car&amp;Non-carTrips '!#REF!</definedName>
    <definedName name="a">'[1]Lookup tables'!$A$3:$B$156</definedName>
    <definedName name="b">'[1]Lookup tables'!$C$3:$D$15</definedName>
    <definedName name="CORRIDOR_NAME">'[2]Lookup tables'!$C$3:$D$15</definedName>
    <definedName name="corridor_names" localSheetId="11">'[3]Lookup tables'!$C$3:$D$15</definedName>
    <definedName name="corridor_names" localSheetId="12">'[3]Lookup tables'!$C$3:$D$15</definedName>
    <definedName name="corridor_names">'[4]Lookup tables'!$C$3:$D$19</definedName>
    <definedName name="d">'[1]Lookup tables'!$P$3:$Q$8</definedName>
    <definedName name="day_names" localSheetId="11">'[3]Lookup tables'!$M$3:$N$9</definedName>
    <definedName name="day_names" localSheetId="12">'[3]Lookup tables'!$M$3:$N$9</definedName>
    <definedName name="day_names">'[4]Lookup tables'!$M$3:$N$9</definedName>
    <definedName name="direction_names" localSheetId="11">'[3]Lookup tables'!$P$3:$Q$8</definedName>
    <definedName name="direction_names" localSheetId="12">'[3]Lookup tables'!$P$3:$Q$8</definedName>
    <definedName name="direction_names">'[4]Lookup tables'!$P$3:$Q$8</definedName>
    <definedName name="e">'[1]Lookup tables'!$M$3:$N$9</definedName>
    <definedName name="f">'[1]Lookup tables'!$P$13:$Q$19</definedName>
    <definedName name="OLE_LINK15" localSheetId="0">'Key Centre Notes'!$A$2</definedName>
    <definedName name="Period" localSheetId="11">#REF!</definedName>
    <definedName name="Period" localSheetId="12">#REF!</definedName>
    <definedName name="Period">#REF!</definedName>
    <definedName name="_xlnm.Print_Area" localSheetId="1">'Cordon Map'!$A$1:$P$39</definedName>
    <definedName name="_xlnm.Print_Area" localSheetId="0">'Key Centre Notes'!$A$1:$O$74</definedName>
    <definedName name="_xlnm.Print_Area" localSheetId="2">'NOMA Cordon Map'!$A$1:$R$42</definedName>
    <definedName name="_xlnm.Print_Area" localSheetId="3">'Tab 15 Key Centre Surveys AM'!$A$1:$P$83</definedName>
    <definedName name="_xlnm.Print_Area" localSheetId="4">'Tab 16 Key Centre Surveys OP'!$A$1:$P$84</definedName>
    <definedName name="_xlnm.Print_Area" localSheetId="5">'Tab 17  KC Traffic Trend'!$A$1:$T$101</definedName>
    <definedName name="_xlnm.Print_Area" localSheetId="7">'Table 20 Rail KC'!$A$1:$G$48</definedName>
    <definedName name="_xlnm.Print_Area" localSheetId="8">'Table 21 Metro KC'!$A$1:$G$40</definedName>
    <definedName name="_xlnm.Print_Area" localSheetId="10">'Table 23 KC Car&amp;Non-carTrips '!$A$1:$U$49</definedName>
    <definedName name="_xlnm.Print_Area" localSheetId="6">'Tabs 18 &amp; 19 KC Car Occupancy'!$A$1:$J$46</definedName>
    <definedName name="_xlnm.Print_Area" localSheetId="9">'Tabs 22 Walk to KC'!$A$1:$F$50</definedName>
    <definedName name="_xlnm.Print_Area" localSheetId="11">'Tabs 24-26 NOMA Traffic'!$A$1:$H$64</definedName>
    <definedName name="_xlnm.Print_Area" localSheetId="12">'Tabs 27 &amp; 28 WalkCycle NOMA'!$A$1:$H$66</definedName>
    <definedName name="station_names" localSheetId="11">'[3]Lookup tables'!$A$3:$B$156</definedName>
    <definedName name="station_names" localSheetId="12">'[3]Lookup tables'!$A$3:$B$156</definedName>
    <definedName name="station_names">'[4]Lookup tables'!$A$3:$B$242</definedName>
    <definedName name="weather_names" localSheetId="11">'[3]Lookup tables'!$P$13:$Q$19</definedName>
    <definedName name="weather_names" localSheetId="12">'[3]Lookup tables'!$P$13:$Q$19</definedName>
    <definedName name="weather_names">'[4]Lookup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3" l="1"/>
  <c r="G15" i="13"/>
  <c r="F15" i="13"/>
  <c r="E15" i="13"/>
  <c r="D15" i="13"/>
  <c r="C15" i="13"/>
  <c r="G34" i="12"/>
  <c r="F34" i="12"/>
  <c r="E34" i="12"/>
  <c r="D34" i="12"/>
  <c r="C34" i="12"/>
  <c r="G21" i="12"/>
  <c r="F21" i="12"/>
  <c r="E21" i="12"/>
  <c r="D21" i="12"/>
  <c r="C21" i="12"/>
  <c r="H21" i="12" s="1"/>
  <c r="H20" i="12"/>
  <c r="H19" i="12"/>
  <c r="H18" i="12"/>
  <c r="H8" i="12"/>
  <c r="H7" i="12"/>
  <c r="H6" i="12"/>
  <c r="H5" i="12"/>
  <c r="I42" i="11"/>
  <c r="H42" i="11"/>
  <c r="G42" i="11"/>
  <c r="F42" i="11"/>
  <c r="E42" i="11"/>
  <c r="D42" i="11"/>
  <c r="C42" i="11"/>
  <c r="I22" i="11"/>
  <c r="H22" i="11"/>
  <c r="G22" i="11"/>
  <c r="F22" i="11"/>
  <c r="E22" i="11"/>
  <c r="D22" i="11"/>
  <c r="C22" i="11"/>
  <c r="C19" i="10"/>
  <c r="B19" i="10"/>
  <c r="C22" i="9"/>
  <c r="B22" i="9"/>
  <c r="E46" i="7"/>
  <c r="D46" i="7"/>
  <c r="C46" i="7"/>
  <c r="B46" i="7"/>
  <c r="J39" i="6"/>
  <c r="J20" i="6"/>
  <c r="N70" i="5"/>
  <c r="M70" i="5"/>
  <c r="L70" i="5"/>
  <c r="K70" i="5"/>
  <c r="J70" i="5"/>
  <c r="I70" i="5"/>
  <c r="G70" i="5"/>
  <c r="F70" i="5"/>
  <c r="E70" i="5"/>
  <c r="D70" i="5"/>
  <c r="C70" i="5"/>
  <c r="U69" i="5"/>
  <c r="T69" i="5"/>
  <c r="O69" i="5"/>
  <c r="U68" i="5"/>
  <c r="T68" i="5"/>
  <c r="O68" i="5"/>
  <c r="U67" i="5"/>
  <c r="T67" i="5"/>
  <c r="O67" i="5"/>
  <c r="U66" i="5"/>
  <c r="T66" i="5"/>
  <c r="O66" i="5"/>
  <c r="U65" i="5"/>
  <c r="T65" i="5"/>
  <c r="O65" i="5"/>
  <c r="U64" i="5"/>
  <c r="T64" i="5"/>
  <c r="O64" i="5"/>
  <c r="U63" i="5"/>
  <c r="T63" i="5"/>
  <c r="O63" i="5"/>
  <c r="U62" i="5"/>
  <c r="T62" i="5"/>
  <c r="O62" i="5"/>
  <c r="U61" i="5"/>
  <c r="T61" i="5"/>
  <c r="O61" i="5"/>
  <c r="U60" i="5"/>
  <c r="T60" i="5"/>
  <c r="O60" i="5"/>
  <c r="U59" i="5"/>
  <c r="T59" i="5"/>
  <c r="O59" i="5"/>
  <c r="U58" i="5"/>
  <c r="T58" i="5"/>
  <c r="O58" i="5"/>
  <c r="U57" i="5"/>
  <c r="T57" i="5"/>
  <c r="O57" i="5"/>
  <c r="U56" i="5"/>
  <c r="T56" i="5"/>
  <c r="O56" i="5"/>
  <c r="U55" i="5"/>
  <c r="T55" i="5"/>
  <c r="O55" i="5"/>
  <c r="U54" i="5"/>
  <c r="T54" i="5"/>
  <c r="O54" i="5"/>
  <c r="U53" i="5"/>
  <c r="T53" i="5"/>
  <c r="O53" i="5"/>
  <c r="U52" i="5"/>
  <c r="T52" i="5"/>
  <c r="O52" i="5"/>
  <c r="U51" i="5"/>
  <c r="T51" i="5"/>
  <c r="O51" i="5"/>
  <c r="U50" i="5"/>
  <c r="T50" i="5"/>
  <c r="O50" i="5"/>
  <c r="U49" i="5"/>
  <c r="T49" i="5"/>
  <c r="O49" i="5"/>
  <c r="U48" i="5"/>
  <c r="T48" i="5"/>
  <c r="O48" i="5"/>
  <c r="U47" i="5"/>
  <c r="T47" i="5"/>
  <c r="O47" i="5"/>
  <c r="U46" i="5"/>
  <c r="T46" i="5"/>
  <c r="O46" i="5"/>
  <c r="U45" i="5"/>
  <c r="T45" i="5"/>
  <c r="O45" i="5"/>
  <c r="U44" i="5"/>
  <c r="T44" i="5"/>
  <c r="O44" i="5"/>
  <c r="U43" i="5"/>
  <c r="T43" i="5"/>
  <c r="O43" i="5"/>
  <c r="U42" i="5"/>
  <c r="T42" i="5"/>
  <c r="O42" i="5"/>
  <c r="U41" i="5"/>
  <c r="T41" i="5"/>
  <c r="O41" i="5"/>
  <c r="U40" i="5"/>
  <c r="T40" i="5"/>
  <c r="O40" i="5"/>
  <c r="U39" i="5"/>
  <c r="T39" i="5"/>
  <c r="O39" i="5"/>
  <c r="U38" i="5"/>
  <c r="T38" i="5"/>
  <c r="U37" i="5"/>
  <c r="T37" i="5"/>
  <c r="O37" i="5"/>
  <c r="U36" i="5"/>
  <c r="T36" i="5"/>
  <c r="O36" i="5"/>
  <c r="U35" i="5"/>
  <c r="T35" i="5"/>
  <c r="O35" i="5"/>
  <c r="U34" i="5"/>
  <c r="T34" i="5"/>
  <c r="O34" i="5"/>
  <c r="U33" i="5"/>
  <c r="T33" i="5"/>
  <c r="O33" i="5"/>
  <c r="U32" i="5"/>
  <c r="T32" i="5"/>
  <c r="O32" i="5"/>
  <c r="U31" i="5"/>
  <c r="T31" i="5"/>
  <c r="O31" i="5"/>
  <c r="U30" i="5"/>
  <c r="T30" i="5"/>
  <c r="O30" i="5"/>
  <c r="U29" i="5"/>
  <c r="T29" i="5"/>
  <c r="O29" i="5"/>
  <c r="U28" i="5"/>
  <c r="T28" i="5"/>
  <c r="O28" i="5"/>
  <c r="U27" i="5"/>
  <c r="T27" i="5"/>
  <c r="O27" i="5"/>
  <c r="U26" i="5"/>
  <c r="T26" i="5"/>
  <c r="O26" i="5"/>
  <c r="U25" i="5"/>
  <c r="T25" i="5"/>
  <c r="O25" i="5"/>
  <c r="U24" i="5"/>
  <c r="T24" i="5"/>
  <c r="O24" i="5"/>
  <c r="U23" i="5"/>
  <c r="T23" i="5"/>
  <c r="O23" i="5"/>
  <c r="U22" i="5"/>
  <c r="T22" i="5"/>
  <c r="O22" i="5"/>
  <c r="U21" i="5"/>
  <c r="T21" i="5"/>
  <c r="O21" i="5"/>
  <c r="U20" i="5"/>
  <c r="T20" i="5"/>
  <c r="O20" i="5"/>
  <c r="U19" i="5"/>
  <c r="T19" i="5"/>
  <c r="O19" i="5"/>
  <c r="U18" i="5"/>
  <c r="T18" i="5"/>
  <c r="O18" i="5"/>
  <c r="U17" i="5"/>
  <c r="T17" i="5"/>
  <c r="O17" i="5"/>
  <c r="U16" i="5"/>
  <c r="T16" i="5"/>
  <c r="O16" i="5"/>
  <c r="U15" i="5"/>
  <c r="T15" i="5"/>
  <c r="O15" i="5"/>
  <c r="U14" i="5"/>
  <c r="T14" i="5"/>
  <c r="O14" i="5"/>
  <c r="U13" i="5"/>
  <c r="T13" i="5"/>
  <c r="O13" i="5"/>
  <c r="U12" i="5"/>
  <c r="T12" i="5"/>
  <c r="O12" i="5"/>
  <c r="U11" i="5"/>
  <c r="T11" i="5"/>
  <c r="O11" i="5"/>
  <c r="U10" i="5"/>
  <c r="T10" i="5"/>
  <c r="O10" i="5"/>
  <c r="U9" i="5"/>
  <c r="T9" i="5"/>
  <c r="O9" i="5"/>
  <c r="U8" i="5"/>
  <c r="T8" i="5"/>
  <c r="O8" i="5"/>
  <c r="U7" i="5"/>
  <c r="T7" i="5"/>
  <c r="O7" i="5"/>
  <c r="U6" i="5"/>
  <c r="T6" i="5"/>
  <c r="O6" i="5"/>
  <c r="U5" i="5"/>
  <c r="T5" i="5"/>
  <c r="O5" i="5"/>
  <c r="U4" i="5"/>
  <c r="T4" i="5"/>
  <c r="O4" i="5"/>
  <c r="U3" i="5"/>
  <c r="T3" i="5"/>
  <c r="O3" i="5"/>
  <c r="S70" i="4"/>
  <c r="N70" i="4"/>
  <c r="M70" i="4"/>
  <c r="L70" i="4"/>
  <c r="J70" i="4"/>
  <c r="I70" i="4"/>
  <c r="U70" i="4" s="1"/>
  <c r="G70" i="4"/>
  <c r="F70" i="4"/>
  <c r="E70" i="4"/>
  <c r="D70" i="4"/>
  <c r="C70" i="4"/>
  <c r="U69" i="4"/>
  <c r="T69" i="4"/>
  <c r="O69" i="4"/>
  <c r="U68" i="4"/>
  <c r="T68" i="4"/>
  <c r="O68" i="4"/>
  <c r="U67" i="4"/>
  <c r="T67" i="4"/>
  <c r="O67" i="4"/>
  <c r="U66" i="4"/>
  <c r="T66" i="4"/>
  <c r="O66" i="4"/>
  <c r="U65" i="4"/>
  <c r="T65" i="4"/>
  <c r="O65" i="4"/>
  <c r="U64" i="4"/>
  <c r="T64" i="4"/>
  <c r="O64" i="4"/>
  <c r="U63" i="4"/>
  <c r="T63" i="4"/>
  <c r="O63" i="4"/>
  <c r="U62" i="4"/>
  <c r="T62" i="4"/>
  <c r="O62" i="4"/>
  <c r="U61" i="4"/>
  <c r="T61" i="4"/>
  <c r="O61" i="4"/>
  <c r="U60" i="4"/>
  <c r="T60" i="4"/>
  <c r="O60" i="4"/>
  <c r="U59" i="4"/>
  <c r="T59" i="4"/>
  <c r="O59" i="4"/>
  <c r="U58" i="4"/>
  <c r="T58" i="4"/>
  <c r="O58" i="4"/>
  <c r="U57" i="4"/>
  <c r="T57" i="4"/>
  <c r="O57" i="4"/>
  <c r="U56" i="4"/>
  <c r="T56" i="4"/>
  <c r="O56" i="4"/>
  <c r="U55" i="4"/>
  <c r="T55" i="4"/>
  <c r="O55" i="4"/>
  <c r="U54" i="4"/>
  <c r="T54" i="4"/>
  <c r="O54" i="4"/>
  <c r="U53" i="4"/>
  <c r="T53" i="4"/>
  <c r="O53" i="4"/>
  <c r="U52" i="4"/>
  <c r="T52" i="4"/>
  <c r="O52" i="4"/>
  <c r="U51" i="4"/>
  <c r="T51" i="4"/>
  <c r="O51" i="4"/>
  <c r="U50" i="4"/>
  <c r="T50" i="4"/>
  <c r="O50" i="4"/>
  <c r="U49" i="4"/>
  <c r="T49" i="4"/>
  <c r="O49" i="4"/>
  <c r="U48" i="4"/>
  <c r="T48" i="4"/>
  <c r="O48" i="4"/>
  <c r="U47" i="4"/>
  <c r="T47" i="4"/>
  <c r="K47" i="4"/>
  <c r="K70" i="4" s="1"/>
  <c r="U46" i="4"/>
  <c r="T46" i="4"/>
  <c r="O46" i="4"/>
  <c r="U45" i="4"/>
  <c r="T45" i="4"/>
  <c r="O45" i="4"/>
  <c r="U44" i="4"/>
  <c r="T44" i="4"/>
  <c r="O44" i="4"/>
  <c r="U43" i="4"/>
  <c r="T43" i="4"/>
  <c r="O43" i="4"/>
  <c r="U42" i="4"/>
  <c r="T42" i="4"/>
  <c r="O42" i="4"/>
  <c r="U41" i="4"/>
  <c r="T41" i="4"/>
  <c r="O41" i="4"/>
  <c r="U40" i="4"/>
  <c r="T40" i="4"/>
  <c r="O40" i="4"/>
  <c r="U39" i="4"/>
  <c r="T39" i="4"/>
  <c r="O39" i="4"/>
  <c r="U38" i="4"/>
  <c r="T38" i="4"/>
  <c r="O38" i="4"/>
  <c r="U37" i="4"/>
  <c r="T37" i="4"/>
  <c r="O37" i="4"/>
  <c r="U36" i="4"/>
  <c r="T36" i="4"/>
  <c r="O36" i="4"/>
  <c r="U35" i="4"/>
  <c r="T35" i="4"/>
  <c r="U34" i="4"/>
  <c r="T34" i="4"/>
  <c r="U33" i="4"/>
  <c r="T33" i="4"/>
  <c r="U32" i="4"/>
  <c r="T32" i="4"/>
  <c r="O32" i="4"/>
  <c r="U31" i="4"/>
  <c r="T31" i="4"/>
  <c r="O31" i="4"/>
  <c r="U30" i="4"/>
  <c r="T30" i="4"/>
  <c r="O30" i="4"/>
  <c r="U29" i="4"/>
  <c r="T29" i="4"/>
  <c r="O29" i="4"/>
  <c r="U28" i="4"/>
  <c r="T28" i="4"/>
  <c r="O28" i="4"/>
  <c r="U27" i="4"/>
  <c r="T27" i="4"/>
  <c r="O27" i="4"/>
  <c r="U26" i="4"/>
  <c r="T26" i="4"/>
  <c r="O26" i="4"/>
  <c r="U25" i="4"/>
  <c r="T25" i="4"/>
  <c r="O25" i="4"/>
  <c r="U24" i="4"/>
  <c r="T24" i="4"/>
  <c r="O24" i="4"/>
  <c r="U23" i="4"/>
  <c r="T23" i="4"/>
  <c r="O23" i="4"/>
  <c r="U22" i="4"/>
  <c r="T22" i="4"/>
  <c r="O22" i="4"/>
  <c r="U21" i="4"/>
  <c r="T21" i="4"/>
  <c r="O21" i="4"/>
  <c r="U20" i="4"/>
  <c r="T20" i="4"/>
  <c r="O20" i="4"/>
  <c r="U19" i="4"/>
  <c r="T19" i="4"/>
  <c r="O19" i="4"/>
  <c r="U18" i="4"/>
  <c r="T18" i="4"/>
  <c r="O18" i="4"/>
  <c r="U17" i="4"/>
  <c r="T17" i="4"/>
  <c r="O17" i="4"/>
  <c r="U16" i="4"/>
  <c r="T16" i="4"/>
  <c r="O16" i="4"/>
  <c r="U15" i="4"/>
  <c r="T15" i="4"/>
  <c r="O15" i="4"/>
  <c r="U14" i="4"/>
  <c r="T14" i="4"/>
  <c r="O14" i="4"/>
  <c r="U13" i="4"/>
  <c r="T13" i="4"/>
  <c r="O13" i="4"/>
  <c r="U12" i="4"/>
  <c r="T12" i="4"/>
  <c r="O12" i="4"/>
  <c r="U11" i="4"/>
  <c r="T11" i="4"/>
  <c r="O11" i="4"/>
  <c r="U10" i="4"/>
  <c r="T10" i="4"/>
  <c r="O10" i="4"/>
  <c r="U9" i="4"/>
  <c r="T9" i="4"/>
  <c r="O9" i="4"/>
  <c r="U8" i="4"/>
  <c r="T8" i="4"/>
  <c r="O8" i="4"/>
  <c r="U7" i="4"/>
  <c r="T7" i="4"/>
  <c r="O7" i="4"/>
  <c r="U6" i="4"/>
  <c r="T6" i="4"/>
  <c r="O6" i="4"/>
  <c r="U5" i="4"/>
  <c r="T5" i="4"/>
  <c r="O5" i="4"/>
  <c r="U4" i="4"/>
  <c r="T4" i="4"/>
  <c r="O4" i="4"/>
  <c r="U3" i="4"/>
  <c r="T3" i="4"/>
  <c r="O3" i="4"/>
  <c r="O70" i="5" l="1"/>
  <c r="I71" i="5" s="1"/>
  <c r="U70" i="5"/>
  <c r="O47" i="4"/>
  <c r="O70" i="4" s="1"/>
  <c r="J71" i="5" l="1"/>
  <c r="M71" i="5"/>
  <c r="L71" i="5"/>
  <c r="N71" i="5"/>
  <c r="K71" i="5"/>
</calcChain>
</file>

<file path=xl/sharedStrings.xml><?xml version="1.0" encoding="utf-8"?>
<sst xmlns="http://schemas.openxmlformats.org/spreadsheetml/2006/main" count="1112" uniqueCount="259">
  <si>
    <t>Key Centre Monitoring</t>
  </si>
  <si>
    <t xml:space="preserve">Traffic and rail counts were first conducted on a cordon around Manchester in 1997. After that, Manchester was surveyed in 1999, 2002, 2005, 2006 and then every year from 2009 onwards to monitor progress towards key objectives in the Greater Manchester Local Transport Plan (GMLTP) and its successor GMLTP2. Pedestrian surveys were added to the programme in 2002. </t>
  </si>
  <si>
    <t>Prior to the 2009 report, CPS (Continuous Passenger Sampling) data had been used to estimate bus trips. However this data was not designed to give an accurate picture of bus passengers at a local level and since 2009, counts of bus passengers crossing the cordon have been conducted.</t>
  </si>
  <si>
    <t>The 'Cordon Map' worksheet shows the location of survey sites and the key centre boundary.</t>
  </si>
  <si>
    <t>COVID 19 PANDEMIC</t>
  </si>
  <si>
    <t>Table 15 Key Centre Cordon Survey Summary by Site in February/March 2020 (07:30-09:30) AM Peak</t>
  </si>
  <si>
    <t>Site No</t>
  </si>
  <si>
    <t>Location</t>
  </si>
  <si>
    <t>Cars</t>
  </si>
  <si>
    <t>LGVs</t>
  </si>
  <si>
    <t>OGVs</t>
  </si>
  <si>
    <t>Buses</t>
  </si>
  <si>
    <t>Motor Cycles</t>
  </si>
  <si>
    <t>Car Occupancy</t>
  </si>
  <si>
    <t>Car Trips</t>
  </si>
  <si>
    <t>Pedal Cycles</t>
  </si>
  <si>
    <t>Bus Trips</t>
  </si>
  <si>
    <t>Walk</t>
  </si>
  <si>
    <t>Rail</t>
  </si>
  <si>
    <t>Metrolink</t>
  </si>
  <si>
    <t>All Trips (excl m/c &amp; goods)</t>
  </si>
  <si>
    <t>A56 Gt Ducie St</t>
  </si>
  <si>
    <t>A6042 Corporation St</t>
  </si>
  <si>
    <t>C Dantzig St</t>
  </si>
  <si>
    <t/>
  </si>
  <si>
    <t>A664 Shudehill</t>
  </si>
  <si>
    <t>U Tib St</t>
  </si>
  <si>
    <t>U Oldham St</t>
  </si>
  <si>
    <t>U Spear St</t>
  </si>
  <si>
    <t>U Little Lever St</t>
  </si>
  <si>
    <t>A62 Newton St</t>
  </si>
  <si>
    <t>U Dean St</t>
  </si>
  <si>
    <t>U Ducie St ( One Way )</t>
  </si>
  <si>
    <t>C Store St</t>
  </si>
  <si>
    <t>U Chapeltown St</t>
  </si>
  <si>
    <t>U Baird St</t>
  </si>
  <si>
    <t>U Travis St</t>
  </si>
  <si>
    <t>B6469 Fairfield St</t>
  </si>
  <si>
    <t>A6 London Rd</t>
  </si>
  <si>
    <t>U Sackville St</t>
  </si>
  <si>
    <t>A34 Oxford St</t>
  </si>
  <si>
    <t>C Cambridge St</t>
  </si>
  <si>
    <t>A5103 Medlock St</t>
  </si>
  <si>
    <t>U Garwood St</t>
  </si>
  <si>
    <t>U Melbourne St</t>
  </si>
  <si>
    <t>A56 Chester Rd</t>
  </si>
  <si>
    <t>A6 Chapel St</t>
  </si>
  <si>
    <t>A6041 Blackfriars Rd</t>
  </si>
  <si>
    <t>Salford Central Station</t>
  </si>
  <si>
    <t>Deansgate Station</t>
  </si>
  <si>
    <t>Oxford Rd Station</t>
  </si>
  <si>
    <t>Piccadilly Station</t>
  </si>
  <si>
    <t>Victoria Station</t>
  </si>
  <si>
    <t>A62 Lever St</t>
  </si>
  <si>
    <t>Port St</t>
  </si>
  <si>
    <t>Laystall St</t>
  </si>
  <si>
    <t>Newcastle St</t>
  </si>
  <si>
    <t>U Blantyre St</t>
  </si>
  <si>
    <t>New Elm St Cycle Path</t>
  </si>
  <si>
    <t>Bloom St</t>
  </si>
  <si>
    <t>s</t>
  </si>
  <si>
    <t>U Men Arena</t>
  </si>
  <si>
    <t>-</t>
  </si>
  <si>
    <t>New Bridge St</t>
  </si>
  <si>
    <t>A6143 Water St</t>
  </si>
  <si>
    <t>A34 New Quay St</t>
  </si>
  <si>
    <t>Higher Oswald Street</t>
  </si>
  <si>
    <t>Egerton St Bridge Towpath</t>
  </si>
  <si>
    <t>U Gore St</t>
  </si>
  <si>
    <t>NOT SURVEYED IN 2020 - ROAD CLOSED</t>
  </si>
  <si>
    <t>A6042 Trinity Way</t>
  </si>
  <si>
    <t>Chorlton Street Bus Station</t>
  </si>
  <si>
    <t>U Hulme Street</t>
  </si>
  <si>
    <t>Entrance To Aldi Car Park</t>
  </si>
  <si>
    <t>Blantyre Street</t>
  </si>
  <si>
    <t>Great Ancoats Street Towpath</t>
  </si>
  <si>
    <t>Wilmott Street</t>
  </si>
  <si>
    <t>Millbank Street</t>
  </si>
  <si>
    <t>Riga Street</t>
  </si>
  <si>
    <t>Great Ancoats Street Towpath 2</t>
  </si>
  <si>
    <t>U Lomax Street</t>
  </si>
  <si>
    <t>U New Bailey Street Car Park</t>
  </si>
  <si>
    <t>Crown St</t>
  </si>
  <si>
    <t>Queen St</t>
  </si>
  <si>
    <t>U Mirabel Street</t>
  </si>
  <si>
    <t>A34 Brook Street</t>
  </si>
  <si>
    <t>Altrincham ML</t>
  </si>
  <si>
    <t>Bury ML</t>
  </si>
  <si>
    <t>Eccles ML</t>
  </si>
  <si>
    <t>East Didsbury ML</t>
  </si>
  <si>
    <t>Rochdale ML</t>
  </si>
  <si>
    <t>Ashton ML</t>
  </si>
  <si>
    <t>Total</t>
  </si>
  <si>
    <t xml:space="preserve">Average Car Occupancy = </t>
  </si>
  <si>
    <t>Notes:</t>
  </si>
  <si>
    <t>This table summarises all the AM peak cordon surveys conducted in Manchester City centre in February and March 2020</t>
  </si>
  <si>
    <t>Table 16 Key Centre Cordon Survey Summary by Site in February/March 2020 (10:00-12:00) Off-Peak</t>
  </si>
  <si>
    <t>C Dantzic St</t>
  </si>
  <si>
    <t>Trend in Vehicles Crossing Manchester Key Centre Cordon</t>
  </si>
  <si>
    <t>Table 17 Manchester Key Centre Cordon Counts 1997, 1999, 2002, 2005 &amp; 2009-2020</t>
  </si>
  <si>
    <t>Time Period</t>
  </si>
  <si>
    <t>Year</t>
  </si>
  <si>
    <t>LGV</t>
  </si>
  <si>
    <t>OGV</t>
  </si>
  <si>
    <t>M/C</t>
  </si>
  <si>
    <t>P/C</t>
  </si>
  <si>
    <t>All</t>
  </si>
  <si>
    <t>07:30-09:30</t>
  </si>
  <si>
    <t>2020/1997</t>
  </si>
  <si>
    <t>10:00-12:00</t>
  </si>
  <si>
    <t>Table 18 Manchester Key Centre Car Occupancy Rates Feb/Mar 2020</t>
  </si>
  <si>
    <t>Site</t>
  </si>
  <si>
    <t>% Driver Only</t>
  </si>
  <si>
    <t>Ave Occupancy</t>
  </si>
  <si>
    <t>85301 A56 Great Ducie St</t>
  </si>
  <si>
    <t>85302 A6042 Corporation St</t>
  </si>
  <si>
    <t>85304 A664 Shudehill</t>
  </si>
  <si>
    <t>85309 A62 Newton St</t>
  </si>
  <si>
    <t>85317 A6 London Rd</t>
  </si>
  <si>
    <t>85318 Sackville St</t>
  </si>
  <si>
    <t>85319 A34 Oxford Rd</t>
  </si>
  <si>
    <t>85320 Cambridge St</t>
  </si>
  <si>
    <t>DATA EXCLUDED IN 2020</t>
  </si>
  <si>
    <t>85321 A5103 Medlock St</t>
  </si>
  <si>
    <t>85324 A56 Chester Rd</t>
  </si>
  <si>
    <t>85327 A6 Chapel St</t>
  </si>
  <si>
    <t>85328 A6041 Blackfriars Rd</t>
  </si>
  <si>
    <t>85344 U M.E.N. Arena</t>
  </si>
  <si>
    <t>85349 B6183 New Bridge St</t>
  </si>
  <si>
    <t>85351 A34 Quay St</t>
  </si>
  <si>
    <t>85355 A34 Brook St</t>
  </si>
  <si>
    <t>All Sites</t>
  </si>
  <si>
    <t xml:space="preserve">Table 19 Trend in Manchester Key Centre Car Occupancy Rates </t>
  </si>
  <si>
    <t>Rail Passengers</t>
  </si>
  <si>
    <t xml:space="preserve">Table 20 Rail Passengers Entering Manchester Key Centre 1997, 1999, 2002, 2005, 2006 &amp; 2009 - 2020
</t>
  </si>
  <si>
    <t>2015*</t>
  </si>
  <si>
    <t>2017**</t>
  </si>
  <si>
    <t>2019**</t>
  </si>
  <si>
    <t>2020***</t>
  </si>
  <si>
    <t>NB: From 2015 non- inbound pedestrians entering Victoria Station via the car park have been excluded from the count. Figures prior to 2015 have been adjusted for consistency.</t>
  </si>
  <si>
    <t>* Due to major refurbishments at the Deansgate-Castlefield Metrolink stop during the 2015 survey, access to Deansgate Station via the footbridge or associated stairway was unavailable, as was any step-free access between the two locations.</t>
  </si>
  <si>
    <t>Metrolink Passengers</t>
  </si>
  <si>
    <t>** Manchester Key Centre Cordon rail passenger surveys were cancelled in 2017 and 2019 - data was obtained from passenger boarding/alighting video surveys undertaken for the TfGM Rail Team in March of those years.</t>
  </si>
  <si>
    <t xml:space="preserve">Table 21 Metrolink Passengers Entering Manchester Key Centre 1997, 1999, 2002, 2005, 2006 &amp; 2009-2020
</t>
  </si>
  <si>
    <t>2017</t>
  </si>
  <si>
    <t>2018</t>
  </si>
  <si>
    <t>2019</t>
  </si>
  <si>
    <t>Index</t>
  </si>
  <si>
    <t>Pedestrians</t>
  </si>
  <si>
    <t xml:space="preserve">Table 22 Trend in Pedestrians Entering Manchester Key Centre </t>
  </si>
  <si>
    <t xml:space="preserve"> Table 23     Car and Non-Car Trips into Manchester Key Centre</t>
  </si>
  <si>
    <t>Car</t>
  </si>
  <si>
    <t>Bus</t>
  </si>
  <si>
    <t>Metro</t>
  </si>
  <si>
    <t>Cycle</t>
  </si>
  <si>
    <t>% Car</t>
  </si>
  <si>
    <t>% Non-Car</t>
  </si>
  <si>
    <t>2020/2002</t>
  </si>
  <si>
    <t>Road Traffic - NOMA Development</t>
  </si>
  <si>
    <t xml:space="preserve">Table 24 Road Traffic Entering NOMA Development in 2020 (07:30-09:30) </t>
  </si>
  <si>
    <t>m/c</t>
  </si>
  <si>
    <t>p/c</t>
  </si>
  <si>
    <t>All Motors</t>
  </si>
  <si>
    <t>U Total Car Park*</t>
  </si>
  <si>
    <t>U Dantzic St**</t>
  </si>
  <si>
    <t>U Beswick Row</t>
  </si>
  <si>
    <t>Total 2020</t>
  </si>
  <si>
    <t>% Composition</t>
  </si>
  <si>
    <t>Total 2019</t>
  </si>
  <si>
    <t>Total 2018</t>
  </si>
  <si>
    <t>Total 2017</t>
  </si>
  <si>
    <t>Total 2016</t>
  </si>
  <si>
    <t>Total 2015</t>
  </si>
  <si>
    <t xml:space="preserve">Table 25 Road Traffic Entering  NOMA Development in 2020 (10:00-12:00) </t>
  </si>
  <si>
    <t xml:space="preserve">Table 26 Road Traffic Entering NOMA Development in 2020 (16:00 -18:00) </t>
  </si>
  <si>
    <t xml:space="preserve">Notes: </t>
  </si>
  <si>
    <t>Pedal Cycles are included in both Road Traffic and in Tables 26 and 27 Walk and Cycle NOMA</t>
  </si>
  <si>
    <t>* This car park was reduced in size in 2016 due to building work.</t>
  </si>
  <si>
    <t>** Cycles on Dantzig St link count are actually cycles entering The Co-operative Building and are reported under site 85383. Cycles from the pedestrian count are reported here.</t>
  </si>
  <si>
    <t>2020 NOMA SURVEYS - SPECIAL CONDITIONS</t>
  </si>
  <si>
    <t>Survey Postponement/Emergency Diversions</t>
  </si>
  <si>
    <t>The surveys were originally planned for Tuesday 3rd March 2020 but were postponed until Tuesday 17th March due to emergency road closures/diversions around an unsafe building (skyscraper) at Angel Gardens Development following Storm Dennis (from 16-Feb-20 to 04-Mar-20)</t>
  </si>
  <si>
    <t>Emergency road closures/diversions around the Angel Gardens Development were (1) Rochdale Road - between Thompson Street &amp; Miller Street), (2) Miller Street - between Rochdale Road &amp; Riga Street) and (3) Angel Street - between Dantzic Street &amp; Rochdale Road)</t>
  </si>
  <si>
    <t>Covid-19 Pandemic</t>
  </si>
  <si>
    <t>Pedestrian and Cycles Entering and Leaving NOMA Development</t>
  </si>
  <si>
    <t>Table 27 Pedestrians and Pedal Cyclists Entering NOMA Development in 2020</t>
  </si>
  <si>
    <t>Site No.</t>
  </si>
  <si>
    <t>16:00-18:00</t>
  </si>
  <si>
    <t>Pedestrian</t>
  </si>
  <si>
    <t>Pedal Cycle</t>
  </si>
  <si>
    <t>U NOMA Main Entrance</t>
  </si>
  <si>
    <t>U Dantzic Street</t>
  </si>
  <si>
    <t>U Munster Street</t>
  </si>
  <si>
    <t>U Oswald Street</t>
  </si>
  <si>
    <t>NOT SURVEYED IN 2020 - SITE UNDER DEVELOPMENT</t>
  </si>
  <si>
    <t>Angel Square Footpaths</t>
  </si>
  <si>
    <t>85386*</t>
  </si>
  <si>
    <t>Angel Gardens Building Footpath (at Miller St)</t>
  </si>
  <si>
    <t>85387*</t>
  </si>
  <si>
    <t>Angel Gardens Building Footpath (at Angel St)</t>
  </si>
  <si>
    <t>85388*</t>
  </si>
  <si>
    <t>Angel Gardens Building Main Entrance</t>
  </si>
  <si>
    <t xml:space="preserve"> Total - NOMA Site 2020</t>
  </si>
  <si>
    <t xml:space="preserve"> Total - NOMA Site 2019</t>
  </si>
  <si>
    <t xml:space="preserve"> Total - NOMA Site 2018</t>
  </si>
  <si>
    <t xml:space="preserve"> Total - NOMA Site 2017</t>
  </si>
  <si>
    <t xml:space="preserve"> Total - NOMA Site 2016</t>
  </si>
  <si>
    <t xml:space="preserve"> Total - NOMA Site 2015</t>
  </si>
  <si>
    <t>NOMA Building Main and rear Entrance 2020</t>
  </si>
  <si>
    <t>NOMA Building Main and rear Entrance 2019</t>
  </si>
  <si>
    <t>NOMA Building Main and rear Entrance 2018</t>
  </si>
  <si>
    <t>NOMA Building Main and rear Entrance 2017</t>
  </si>
  <si>
    <t>NOMA Building Main Entrance 2016</t>
  </si>
  <si>
    <t>The Co-operative Building 2020</t>
  </si>
  <si>
    <t>The Co-operative Building 2019</t>
  </si>
  <si>
    <t>The Co-operative Building 2018</t>
  </si>
  <si>
    <t>The Co-operative Building 2017</t>
  </si>
  <si>
    <t>The Co-operative Building 2016</t>
  </si>
  <si>
    <t>Note: Cycles enter the Noma Building (Site 85383) via the rear entrance (Link count at Site 85375)</t>
  </si>
  <si>
    <t>*Sites 85386 - 85388: New sites added 2020 - Angel Gardens Building now complete/open</t>
  </si>
  <si>
    <t>Table 28 Pedestrians and Pedal Cyclists Leaving NOMA Development in 2020</t>
  </si>
  <si>
    <t>***1187</t>
  </si>
  <si>
    <t>85383**</t>
  </si>
  <si>
    <t>NOMA Building Main Entrance - 2020</t>
  </si>
  <si>
    <t>NOMA Building Main Entrance - 2019</t>
  </si>
  <si>
    <t>NOMA Building Main Entrance - 2018</t>
  </si>
  <si>
    <t>NOMA Building Main Entrance - 2017</t>
  </si>
  <si>
    <t>NOMA Building Main Entrance - 2016</t>
  </si>
  <si>
    <t>Note: Cycles leaving the Noma Building (Site 85383) via the rear entrance not surveyed (Link count at Site 85375)</t>
  </si>
  <si>
    <t>**Site 85383: No outbound cycle values for this site as there is no outbound link count at site 85375 (see*)</t>
  </si>
  <si>
    <t>***This figure has been revised from previous versions of this report.</t>
  </si>
  <si>
    <t>The 2020 Manchester Key Centre Cordon Surveys were undertaken in February and March and some, in particular the rail surveys (see below) and the surveys in the NOMA district, were affected by the measures taken to combat the pandemic. From the week commencing  16th March 2020 schools and universities closed, many non-essential businesses started closing and many companies started asking employees to work from home. This was followed by a nationwide lockdown in the UK from 23rd March 2020. Report users should consider this when evaluating data and refer carefully to footnotes.</t>
  </si>
  <si>
    <t>Rail Surveys 2020:</t>
  </si>
  <si>
    <t xml:space="preserve">The rail station surveys undertaken on Wednesday 18th March 2020  (Manchester Piccadilly, Oxford Road) were affected by the Covid-19 Pandemic as described above; other rail surveys (Salford Central, Deansgate and Manchester Victoria) were undertaken on Wednesday 11th March 2020 and were unaffected. Nevertheless, overall rail patronage numbers were affected significantly.
</t>
  </si>
  <si>
    <t xml:space="preserve">***The rail station surveys undertaken on Wednesday 18th March 2020  (Manchester Piccadilly, Oxford Road) were affected by the Covid-19 Pandemic as described above; other rail surveys (Salford Central, Deansgate and Manchester Victoria) were undertaken on Wednesday 11th March 2020 and were unaffected. Nevertheless, overall rail patronage numbers were affected significantly.(see 'Key Centre Notes')
</t>
  </si>
  <si>
    <t>2020*</t>
  </si>
  <si>
    <t>*Rail surveys in 2020 were affected by the Covid-19 pandemic (see 'Key Centre Notes')</t>
  </si>
  <si>
    <t>For the 2020 surveys, all sites were affected by measures resulting from the Covid-19 pandemic - in the week commencing 16-Mar-20 schools/universities closed, many non-essential businesses started closing and many companies started asking employees to work from home (this was followed by a nationwide lockdown in the UK from 23-Mar-20); Accordingly, link counts produced much lower flows in all time periods and pedestrian and pedal cycle counts showed significantly lower flows in all time periods.</t>
  </si>
  <si>
    <r>
      <t xml:space="preserve">Tables providing details of road traffic and modal share trends are presented in this report. </t>
    </r>
    <r>
      <rPr>
        <b/>
        <sz val="11"/>
        <rFont val="Calibri"/>
        <family val="2"/>
      </rPr>
      <t>These are the results of the annual Key Centre Cordon Surveys which were conducted in February/March 2020.</t>
    </r>
  </si>
  <si>
    <r>
      <rPr>
        <b/>
        <sz val="11"/>
        <rFont val="Calibri"/>
        <family val="2"/>
        <scheme val="minor"/>
      </rPr>
      <t>Car Occupancy Surveys</t>
    </r>
    <r>
      <rPr>
        <sz val="11"/>
        <rFont val="Calibri"/>
        <family val="2"/>
        <scheme val="minor"/>
      </rPr>
      <t xml:space="preserve"> - Where car occupancy surveys have not been undertaken, the sites have been allotted the average value (highlighted).</t>
    </r>
  </si>
  <si>
    <r>
      <rPr>
        <b/>
        <sz val="8"/>
        <rFont val="Calibri"/>
        <family val="2"/>
      </rPr>
      <t>1) Sites 85302 &amp; 85304</t>
    </r>
    <r>
      <rPr>
        <sz val="8"/>
        <rFont val="Calibri"/>
        <family val="2"/>
      </rPr>
      <t>: An unsafe building at the Angel Gardens development following Storm Dennis resulted in  a number of emergency road closures and diversions, including the closure of Miller St between Rochdale Rd and Riga St  (16.02.20 - 04.03.20) and the diversion of all traffic from Swan St via Shudehill. This  will have increased flows at these sites.</t>
    </r>
  </si>
  <si>
    <r>
      <rPr>
        <b/>
        <sz val="8"/>
        <rFont val="Calibri"/>
        <family val="2"/>
      </rPr>
      <t>2) Sites 85304 &amp; 85309:</t>
    </r>
    <r>
      <rPr>
        <sz val="8"/>
        <rFont val="Calibri"/>
        <family val="2"/>
      </rPr>
      <t xml:space="preserve"> From 13.01.20, various roadworks connected to the Great Ancoats Street Improvement Scheme (including a lane closure on Swan St) will have affected flows at these sites.</t>
    </r>
  </si>
  <si>
    <r>
      <rPr>
        <b/>
        <sz val="8"/>
        <rFont val="Calibri"/>
        <family val="2"/>
      </rPr>
      <t>3) Sites 85317-19 &amp; 85385:</t>
    </r>
    <r>
      <rPr>
        <sz val="8"/>
        <rFont val="Calibri"/>
        <family val="2"/>
      </rPr>
      <t xml:space="preserve"> Site 85385 (A34 Brook Street) was closed for nine days from 24.02.20  as part of long term roadworks for the Circle Square development and was not surveyed this year, It is likely that traffic diverted via these sites and flows increased accordingly.</t>
    </r>
  </si>
  <si>
    <r>
      <rPr>
        <b/>
        <sz val="8"/>
        <rFont val="Calibri"/>
        <family val="2"/>
      </rPr>
      <t>4) Sites 85320 &amp; 85321</t>
    </r>
    <r>
      <rPr>
        <sz val="8"/>
        <rFont val="Calibri"/>
        <family val="2"/>
      </rPr>
      <t xml:space="preserve"> - Due to surveyor error,  data from these sites were excluded from the survey results.</t>
    </r>
  </si>
  <si>
    <r>
      <rPr>
        <b/>
        <sz val="8"/>
        <rFont val="Calibri"/>
        <family val="2"/>
      </rPr>
      <t>5) Sites 85324 &amp; 85351:</t>
    </r>
    <r>
      <rPr>
        <sz val="8"/>
        <rFont val="Calibri"/>
        <family val="2"/>
      </rPr>
      <t xml:space="preserve">  Flows likely to be affected by development related roadworks.</t>
    </r>
  </si>
  <si>
    <r>
      <t>2012</t>
    </r>
    <r>
      <rPr>
        <vertAlign val="superscript"/>
        <sz val="11"/>
        <rFont val="Calibri"/>
        <family val="2"/>
        <scheme val="minor"/>
      </rPr>
      <t>1</t>
    </r>
  </si>
  <si>
    <r>
      <t>2013</t>
    </r>
    <r>
      <rPr>
        <vertAlign val="superscript"/>
        <sz val="11"/>
        <rFont val="Calibri"/>
        <family val="2"/>
        <scheme val="minor"/>
      </rPr>
      <t>2</t>
    </r>
  </si>
  <si>
    <r>
      <t>2014</t>
    </r>
    <r>
      <rPr>
        <vertAlign val="superscript"/>
        <sz val="11"/>
        <rFont val="Calibri"/>
        <family val="2"/>
        <scheme val="minor"/>
      </rPr>
      <t>3</t>
    </r>
  </si>
  <si>
    <r>
      <t>2015</t>
    </r>
    <r>
      <rPr>
        <vertAlign val="superscript"/>
        <sz val="11"/>
        <rFont val="Calibri"/>
        <family val="2"/>
        <scheme val="minor"/>
      </rPr>
      <t>4</t>
    </r>
  </si>
  <si>
    <r>
      <t>2016</t>
    </r>
    <r>
      <rPr>
        <vertAlign val="superscript"/>
        <sz val="11"/>
        <rFont val="Calibri"/>
        <family val="2"/>
        <scheme val="minor"/>
      </rPr>
      <t>5</t>
    </r>
  </si>
  <si>
    <r>
      <t>2020</t>
    </r>
    <r>
      <rPr>
        <b/>
        <vertAlign val="superscript"/>
        <sz val="11"/>
        <rFont val="Calibri"/>
        <family val="2"/>
        <scheme val="minor"/>
      </rPr>
      <t>6</t>
    </r>
  </si>
  <si>
    <r>
      <rPr>
        <b/>
        <vertAlign val="superscript"/>
        <sz val="9"/>
        <rFont val="Calibri"/>
        <family val="2"/>
        <scheme val="minor"/>
      </rPr>
      <t>6</t>
    </r>
    <r>
      <rPr>
        <b/>
        <sz val="9"/>
        <rFont val="Calibri"/>
        <family val="2"/>
        <scheme val="minor"/>
      </rPr>
      <t>METROLINK SURVEYS 2020 - NOTES</t>
    </r>
  </si>
  <si>
    <r>
      <rPr>
        <b/>
        <vertAlign val="superscript"/>
        <sz val="8"/>
        <rFont val="Calibri"/>
        <family val="2"/>
        <scheme val="minor"/>
      </rPr>
      <t>1</t>
    </r>
    <r>
      <rPr>
        <b/>
        <sz val="8"/>
        <rFont val="Calibri"/>
        <family val="2"/>
        <scheme val="minor"/>
      </rPr>
      <t xml:space="preserve">2012 data includes the South Manchester line from St Werburgh's Road (opened July 2011) </t>
    </r>
  </si>
  <si>
    <r>
      <rPr>
        <b/>
        <vertAlign val="superscript"/>
        <sz val="8"/>
        <rFont val="Calibri"/>
        <family val="2"/>
        <scheme val="minor"/>
      </rPr>
      <t>2</t>
    </r>
    <r>
      <rPr>
        <b/>
        <sz val="8"/>
        <rFont val="Calibri"/>
        <family val="2"/>
        <scheme val="minor"/>
      </rPr>
      <t xml:space="preserve"> 2013 data includes Oldham/Rochdale line from the temporary station at Mumps (opened June 2012). Rochdale Rail to  Derker Stations not open during the Metrolink survey (so no data) but they were when some traffic surveys were undertaken. Also includes the East Manchester line from Droylsden (opened February 2013).</t>
    </r>
  </si>
  <si>
    <r>
      <rPr>
        <b/>
        <vertAlign val="superscript"/>
        <sz val="8"/>
        <rFont val="Calibri"/>
        <family val="2"/>
        <scheme val="minor"/>
      </rPr>
      <t>3</t>
    </r>
    <r>
      <rPr>
        <b/>
        <sz val="8"/>
        <rFont val="Calibri"/>
        <family val="2"/>
        <scheme val="minor"/>
      </rPr>
      <t xml:space="preserve"> 2014 data includes the Oldham/Rochdale line from Rochdale Rail station (opened February 2013) , the South Manchester line from East Didsbury (opened May 2013) and the East Manchester line from Ashton-Under-Lyne (opened October 2013.)</t>
    </r>
  </si>
  <si>
    <r>
      <rPr>
        <b/>
        <vertAlign val="superscript"/>
        <sz val="8"/>
        <rFont val="Calibri"/>
        <family val="2"/>
        <scheme val="minor"/>
      </rPr>
      <t>4</t>
    </r>
    <r>
      <rPr>
        <b/>
        <sz val="8"/>
        <rFont val="Calibri"/>
        <family val="2"/>
        <scheme val="minor"/>
      </rPr>
      <t>2015 data includes the Oldham/Rochdale line as far as Rochdale Town Centre  which opened at the end of March 2014.</t>
    </r>
  </si>
  <si>
    <r>
      <rPr>
        <b/>
        <vertAlign val="superscript"/>
        <sz val="8"/>
        <rFont val="Calibri"/>
        <family val="2"/>
        <scheme val="minor"/>
      </rPr>
      <t>5</t>
    </r>
    <r>
      <rPr>
        <b/>
        <sz val="8"/>
        <rFont val="Calibri"/>
        <family val="2"/>
        <scheme val="minor"/>
      </rPr>
      <t>2016 data onwards includes the Airport line  which opened in November 2014.</t>
    </r>
  </si>
  <si>
    <r>
      <rPr>
        <b/>
        <sz val="9"/>
        <rFont val="Calibri"/>
        <family val="2"/>
        <scheme val="minor"/>
      </rPr>
      <t>AIRPORT CORRIDOR</t>
    </r>
    <r>
      <rPr>
        <sz val="9"/>
        <rFont val="Calibri"/>
        <family val="2"/>
        <scheme val="minor"/>
      </rPr>
      <t xml:space="preserve"> - Due to a Covid-19 related lockdown being in place on the date of the scheduled surveys, the Airport corridor was not surveyed this year. This table uses the latest available data (from May 2019) in it's place.</t>
    </r>
  </si>
  <si>
    <r>
      <rPr>
        <b/>
        <sz val="9"/>
        <rFont val="Calibri"/>
        <family val="2"/>
        <scheme val="minor"/>
      </rPr>
      <t>ROCHDALE CORRIDOR</t>
    </r>
    <r>
      <rPr>
        <sz val="9"/>
        <rFont val="Calibri"/>
        <family val="2"/>
        <scheme val="minor"/>
      </rPr>
      <t xml:space="preserve"> - Due to a transmission fault, data between 0600 - 0910 at Hollinwood was lost and this period was resurveyed on 16.01.20. A similar transmission fault led to the loss of data between 1300-2000 at Shaw &amp; Crompton with this period being resurveyed on 30.01.2020. On this latter date, a road traffic collision blocked Drake Street in Rochdale between approx.1615 and 1635 leading to delays to some journeys.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</si>
</sst>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x14ac:knownFonts="1">
    <font>
      <sz val="10"/>
      <name val="Arial"/>
    </font>
    <font>
      <sz val="11"/>
      <color theme="1"/>
      <name val="Calibri"/>
      <family val="2"/>
      <scheme val="minor"/>
    </font>
    <font>
      <sz val="11"/>
      <color theme="1"/>
      <name val="Calibri"/>
      <family val="2"/>
      <scheme val="minor"/>
    </font>
    <font>
      <sz val="11"/>
      <color rgb="FFFF0000"/>
      <name val="Calibri"/>
      <family val="2"/>
      <scheme val="minor"/>
    </font>
    <font>
      <sz val="11"/>
      <color theme="0"/>
      <name val="Calibri"/>
      <family val="2"/>
      <scheme val="minor"/>
    </font>
    <font>
      <b/>
      <sz val="11"/>
      <color rgb="FF0070C0"/>
      <name val="Calibri"/>
      <family val="2"/>
      <scheme val="minor"/>
    </font>
    <font>
      <sz val="10"/>
      <color rgb="FF0070C0"/>
      <name val="Arial"/>
      <family val="2"/>
    </font>
    <font>
      <sz val="10"/>
      <color rgb="FFFF0000"/>
      <name val="Arial"/>
      <family val="2"/>
    </font>
    <font>
      <sz val="11"/>
      <color rgb="FFFF0000"/>
      <name val="Calibri"/>
      <family val="2"/>
    </font>
    <font>
      <sz val="11"/>
      <color rgb="FF0070C0"/>
      <name val="Calibri"/>
      <family val="2"/>
      <scheme val="minor"/>
    </font>
    <font>
      <sz val="10"/>
      <name val="Arial"/>
      <family val="2"/>
    </font>
    <font>
      <sz val="9"/>
      <name val="Times New Roman"/>
      <family val="1"/>
    </font>
    <font>
      <sz val="12"/>
      <color theme="0"/>
      <name val="Arial"/>
      <family val="2"/>
    </font>
    <font>
      <sz val="8"/>
      <color theme="0"/>
      <name val="Times New Roman"/>
      <family val="1"/>
    </font>
    <font>
      <sz val="11"/>
      <color theme="0"/>
      <name val="Calibri"/>
      <family val="2"/>
    </font>
    <font>
      <sz val="8"/>
      <name val="Times New Roman"/>
      <family val="1"/>
    </font>
    <font>
      <sz val="8"/>
      <color rgb="FFFF0000"/>
      <name val="Calibri"/>
      <family val="2"/>
    </font>
    <font>
      <b/>
      <sz val="8"/>
      <color rgb="FF0070C0"/>
      <name val="Calibri"/>
      <family val="2"/>
    </font>
    <font>
      <sz val="10"/>
      <color rgb="FFFF0000"/>
      <name val="Trebuchet MS"/>
      <family val="2"/>
    </font>
    <font>
      <sz val="10"/>
      <name val="Trebuchet MS"/>
      <family val="2"/>
    </font>
    <font>
      <b/>
      <sz val="8"/>
      <color rgb="FF0070C0"/>
      <name val="Times New Roman"/>
      <family val="1"/>
    </font>
    <font>
      <vertAlign val="superscript"/>
      <sz val="11"/>
      <color rgb="FF0070C0"/>
      <name val="Calibri"/>
      <family val="2"/>
      <scheme val="minor"/>
    </font>
    <font>
      <b/>
      <sz val="8"/>
      <color rgb="FF0070C0"/>
      <name val="Verdana"/>
      <family val="2"/>
    </font>
    <font>
      <b/>
      <sz val="11"/>
      <name val="Calibri"/>
      <family val="2"/>
      <scheme val="minor"/>
    </font>
    <font>
      <b/>
      <sz val="10"/>
      <name val="Arial"/>
      <family val="2"/>
    </font>
    <font>
      <sz val="11"/>
      <name val="Calibri"/>
      <family val="2"/>
    </font>
    <font>
      <sz val="11"/>
      <name val="Arial"/>
      <family val="2"/>
    </font>
    <font>
      <b/>
      <sz val="11"/>
      <name val="Calibri"/>
      <family val="2"/>
    </font>
    <font>
      <sz val="11"/>
      <name val="Calibri"/>
      <family val="2"/>
      <scheme val="minor"/>
    </font>
    <font>
      <b/>
      <sz val="14"/>
      <name val="Calibri"/>
      <family val="2"/>
      <scheme val="minor"/>
    </font>
    <font>
      <sz val="12"/>
      <name val="Calibri"/>
      <family val="2"/>
      <scheme val="minor"/>
    </font>
    <font>
      <b/>
      <sz val="14"/>
      <name val="Calibri"/>
      <family val="2"/>
    </font>
    <font>
      <b/>
      <sz val="10"/>
      <name val="Calibri"/>
      <family val="2"/>
    </font>
    <font>
      <sz val="8"/>
      <name val="Calibri"/>
      <family val="2"/>
    </font>
    <font>
      <b/>
      <sz val="8"/>
      <name val="Calibri"/>
      <family val="2"/>
    </font>
    <font>
      <b/>
      <sz val="8"/>
      <name val="Times New Roman"/>
      <family val="1"/>
    </font>
    <font>
      <vertAlign val="superscript"/>
      <sz val="11"/>
      <name val="Calibri"/>
      <family val="2"/>
      <scheme val="minor"/>
    </font>
    <font>
      <b/>
      <vertAlign val="superscript"/>
      <sz val="11"/>
      <name val="Calibri"/>
      <family val="2"/>
      <scheme val="minor"/>
    </font>
    <font>
      <b/>
      <sz val="9"/>
      <name val="Calibri"/>
      <family val="2"/>
      <scheme val="minor"/>
    </font>
    <font>
      <b/>
      <vertAlign val="superscript"/>
      <sz val="9"/>
      <name val="Calibri"/>
      <family val="2"/>
      <scheme val="minor"/>
    </font>
    <font>
      <b/>
      <sz val="8"/>
      <name val="Verdana"/>
      <family val="2"/>
    </font>
    <font>
      <b/>
      <sz val="8"/>
      <name val="Calibri"/>
      <family val="2"/>
      <scheme val="minor"/>
    </font>
    <font>
      <b/>
      <vertAlign val="superscript"/>
      <sz val="8"/>
      <name val="Calibri"/>
      <family val="2"/>
      <scheme val="minor"/>
    </font>
    <font>
      <b/>
      <sz val="8"/>
      <name val="Arial"/>
      <family val="2"/>
    </font>
    <font>
      <sz val="9"/>
      <name val="Calibri"/>
      <family val="2"/>
      <scheme val="minor"/>
    </font>
    <font>
      <sz val="14"/>
      <name val="Calibri"/>
      <family val="2"/>
      <scheme val="minor"/>
    </font>
    <font>
      <b/>
      <sz val="10"/>
      <name val="Calibri"/>
      <family val="2"/>
      <scheme val="minor"/>
    </font>
    <font>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s>
  <borders count="69">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auto="1"/>
      </left>
      <right style="double">
        <color indexed="64"/>
      </right>
      <top/>
      <bottom style="thin">
        <color auto="1"/>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double">
        <color indexed="64"/>
      </right>
      <top/>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double">
        <color indexed="64"/>
      </right>
      <top style="thin">
        <color indexed="64"/>
      </top>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medium">
        <color indexed="64"/>
      </top>
      <bottom style="double">
        <color indexed="64"/>
      </bottom>
      <diagonal/>
    </border>
    <border>
      <left style="thin">
        <color auto="1"/>
      </left>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right/>
      <top style="double">
        <color auto="1"/>
      </top>
      <bottom/>
      <diagonal/>
    </border>
    <border>
      <left/>
      <right style="double">
        <color indexed="64"/>
      </right>
      <top/>
      <bottom style="thin">
        <color indexed="64"/>
      </bottom>
      <diagonal/>
    </border>
  </borders>
  <cellStyleXfs count="12">
    <xf numFmtId="0" fontId="0" fillId="0" borderId="0"/>
    <xf numFmtId="0" fontId="2" fillId="0" borderId="0"/>
    <xf numFmtId="0" fontId="10" fillId="0" borderId="0"/>
    <xf numFmtId="0" fontId="10" fillId="0" borderId="0"/>
    <xf numFmtId="0" fontId="10" fillId="0" borderId="0"/>
    <xf numFmtId="0" fontId="11" fillId="0" borderId="0">
      <alignment horizontal="center" vertical="center"/>
    </xf>
    <xf numFmtId="0" fontId="10" fillId="0" borderId="0"/>
    <xf numFmtId="0" fontId="15" fillId="0" borderId="0"/>
    <xf numFmtId="0" fontId="10" fillId="0" borderId="0"/>
    <xf numFmtId="0" fontId="15" fillId="0" borderId="0"/>
    <xf numFmtId="0" fontId="2" fillId="0" borderId="0"/>
    <xf numFmtId="0" fontId="1" fillId="0" borderId="0"/>
  </cellStyleXfs>
  <cellXfs count="356">
    <xf numFmtId="0" fontId="0" fillId="0" borderId="0" xfId="0"/>
    <xf numFmtId="0" fontId="5" fillId="0" borderId="0" xfId="0" applyFont="1"/>
    <xf numFmtId="0" fontId="7" fillId="0" borderId="0" xfId="0" applyFont="1"/>
    <xf numFmtId="0" fontId="2" fillId="2" borderId="0" xfId="1" applyFill="1"/>
    <xf numFmtId="0" fontId="3" fillId="0" borderId="0" xfId="2" applyFont="1"/>
    <xf numFmtId="0" fontId="4" fillId="0" borderId="0" xfId="2" applyFont="1"/>
    <xf numFmtId="1" fontId="3" fillId="0" borderId="0" xfId="2" applyNumberFormat="1" applyFont="1"/>
    <xf numFmtId="2" fontId="12" fillId="0" borderId="0" xfId="5" applyNumberFormat="1" applyFont="1" applyAlignment="1">
      <alignment horizontal="center"/>
    </xf>
    <xf numFmtId="1" fontId="12" fillId="0" borderId="0" xfId="4" applyNumberFormat="1" applyFont="1" applyAlignment="1">
      <alignment horizontal="center"/>
    </xf>
    <xf numFmtId="2" fontId="4" fillId="0" borderId="0" xfId="2" applyNumberFormat="1" applyFont="1"/>
    <xf numFmtId="0" fontId="13" fillId="0" borderId="0" xfId="0" applyFont="1" applyAlignment="1">
      <alignment horizontal="center"/>
    </xf>
    <xf numFmtId="1" fontId="12" fillId="0" borderId="0" xfId="4" applyNumberFormat="1" applyFont="1" applyAlignment="1">
      <alignment horizontal="center" wrapText="1"/>
    </xf>
    <xf numFmtId="1" fontId="4" fillId="0" borderId="0" xfId="2" applyNumberFormat="1" applyFont="1"/>
    <xf numFmtId="0" fontId="9" fillId="0" borderId="0" xfId="3" applyFont="1"/>
    <xf numFmtId="0" fontId="8" fillId="0" borderId="0" xfId="0" applyFont="1"/>
    <xf numFmtId="0" fontId="14" fillId="0" borderId="0" xfId="0" applyFont="1"/>
    <xf numFmtId="0" fontId="14" fillId="0" borderId="0" xfId="0" applyFont="1" applyAlignment="1">
      <alignment vertical="center"/>
    </xf>
    <xf numFmtId="0" fontId="8" fillId="0" borderId="0" xfId="0" applyFont="1" applyAlignment="1">
      <alignment vertical="center"/>
    </xf>
    <xf numFmtId="2" fontId="14" fillId="0" borderId="0" xfId="0" applyNumberFormat="1" applyFont="1"/>
    <xf numFmtId="1" fontId="14" fillId="0" borderId="0" xfId="0" applyNumberFormat="1" applyFont="1"/>
    <xf numFmtId="0" fontId="3" fillId="0" borderId="0" xfId="0" applyFont="1"/>
    <xf numFmtId="1" fontId="16" fillId="0" borderId="0" xfId="0" applyNumberFormat="1" applyFont="1" applyAlignment="1">
      <alignment horizontal="center"/>
    </xf>
    <xf numFmtId="0" fontId="16" fillId="0" borderId="0" xfId="0" applyFont="1"/>
    <xf numFmtId="0" fontId="18" fillId="0" borderId="0" xfId="7" applyFont="1" applyAlignment="1">
      <alignment vertical="center"/>
    </xf>
    <xf numFmtId="0" fontId="19" fillId="0" borderId="0" xfId="7" applyFont="1" applyAlignment="1">
      <alignment vertical="center"/>
    </xf>
    <xf numFmtId="0" fontId="9" fillId="0" borderId="0" xfId="0" applyFont="1"/>
    <xf numFmtId="12" fontId="21" fillId="0" borderId="0" xfId="0" applyNumberFormat="1" applyFont="1"/>
    <xf numFmtId="0" fontId="22" fillId="0" borderId="0" xfId="0" applyFont="1"/>
    <xf numFmtId="0" fontId="8" fillId="0" borderId="0" xfId="0" applyFont="1" applyAlignment="1">
      <alignment horizontal="right"/>
    </xf>
    <xf numFmtId="9" fontId="8" fillId="0" borderId="0" xfId="0" applyNumberFormat="1" applyFont="1"/>
    <xf numFmtId="0" fontId="7" fillId="0" borderId="0" xfId="8" applyFont="1"/>
    <xf numFmtId="0" fontId="3" fillId="0" borderId="0" xfId="8" applyFont="1"/>
    <xf numFmtId="0" fontId="3" fillId="0" borderId="0" xfId="3" applyFont="1"/>
    <xf numFmtId="0" fontId="10" fillId="0" borderId="0" xfId="0" applyFont="1" applyAlignment="1">
      <alignment wrapText="1"/>
    </xf>
    <xf numFmtId="0" fontId="6" fillId="0" borderId="0" xfId="0" applyFont="1" applyAlignment="1">
      <alignment wrapText="1"/>
    </xf>
    <xf numFmtId="0" fontId="10" fillId="0" borderId="0" xfId="0" applyFont="1" applyAlignment="1">
      <alignment wrapText="1"/>
    </xf>
    <xf numFmtId="0" fontId="17" fillId="0" borderId="0" xfId="0" applyFont="1" applyAlignment="1">
      <alignment horizontal="left" vertical="top" wrapText="1"/>
    </xf>
    <xf numFmtId="0" fontId="20" fillId="0" borderId="0" xfId="0" applyFont="1" applyAlignment="1">
      <alignment horizontal="left" vertical="top" wrapText="1"/>
    </xf>
    <xf numFmtId="0" fontId="23" fillId="0" borderId="0" xfId="0" applyFont="1"/>
    <xf numFmtId="0" fontId="10" fillId="0" borderId="0" xfId="0" applyFont="1"/>
    <xf numFmtId="0" fontId="24" fillId="0" borderId="0" xfId="0" applyFont="1"/>
    <xf numFmtId="0" fontId="25" fillId="0" borderId="0" xfId="0" applyFont="1" applyAlignment="1">
      <alignment horizontal="justify" vertical="center" wrapText="1"/>
    </xf>
    <xf numFmtId="0" fontId="26" fillId="0" borderId="0" xfId="0" applyFont="1" applyAlignment="1">
      <alignment wrapText="1"/>
    </xf>
    <xf numFmtId="0" fontId="25" fillId="0" borderId="0" xfId="0" applyFont="1" applyAlignment="1">
      <alignment horizontal="justify" vertical="center" wrapText="1"/>
    </xf>
    <xf numFmtId="0" fontId="28" fillId="0" borderId="0" xfId="0" applyFont="1" applyAlignment="1">
      <alignment horizontal="justify" vertical="center" wrapText="1"/>
    </xf>
    <xf numFmtId="0" fontId="28" fillId="0" borderId="0" xfId="0" applyFont="1" applyAlignment="1">
      <alignment wrapText="1"/>
    </xf>
    <xf numFmtId="0" fontId="28" fillId="0" borderId="0" xfId="0" applyFont="1" applyAlignment="1">
      <alignment horizontal="justify" vertical="center" wrapText="1"/>
    </xf>
    <xf numFmtId="0" fontId="29" fillId="0" borderId="0" xfId="0" applyFont="1"/>
    <xf numFmtId="0" fontId="27" fillId="0" borderId="0" xfId="0" applyFont="1" applyAlignment="1">
      <alignment horizontal="justify" vertical="center" wrapText="1"/>
    </xf>
    <xf numFmtId="0" fontId="24" fillId="0" borderId="0" xfId="0" applyFont="1" applyAlignment="1">
      <alignment wrapText="1"/>
    </xf>
    <xf numFmtId="0" fontId="27" fillId="0" borderId="0" xfId="11" applyFont="1"/>
    <xf numFmtId="0" fontId="26" fillId="0" borderId="0" xfId="11" applyFont="1"/>
    <xf numFmtId="0" fontId="25" fillId="0" borderId="0" xfId="11" applyFont="1" applyAlignment="1">
      <alignment wrapText="1"/>
    </xf>
    <xf numFmtId="0" fontId="25" fillId="0" borderId="0" xfId="0" applyFont="1" applyAlignment="1">
      <alignment wrapText="1"/>
    </xf>
    <xf numFmtId="0" fontId="27" fillId="3" borderId="1" xfId="2" applyFont="1" applyFill="1" applyBorder="1" applyAlignment="1">
      <alignment horizontal="left"/>
    </xf>
    <xf numFmtId="0" fontId="27" fillId="3" borderId="2" xfId="2" applyFont="1" applyFill="1" applyBorder="1" applyAlignment="1">
      <alignment horizontal="left"/>
    </xf>
    <xf numFmtId="0" fontId="27" fillId="3" borderId="3" xfId="2" applyFont="1" applyFill="1" applyBorder="1" applyAlignment="1">
      <alignment horizontal="left"/>
    </xf>
    <xf numFmtId="0" fontId="27" fillId="3" borderId="4" xfId="2" applyFont="1" applyFill="1" applyBorder="1" applyAlignment="1">
      <alignment horizontal="left"/>
    </xf>
    <xf numFmtId="0" fontId="28" fillId="0" borderId="0" xfId="2" applyFont="1"/>
    <xf numFmtId="0" fontId="28" fillId="0" borderId="5" xfId="2" applyFont="1" applyBorder="1" applyAlignment="1">
      <alignment horizontal="left"/>
    </xf>
    <xf numFmtId="0" fontId="28" fillId="0" borderId="6" xfId="2" applyFont="1" applyBorder="1"/>
    <xf numFmtId="0" fontId="28" fillId="0" borderId="6" xfId="2" applyFont="1" applyBorder="1" applyAlignment="1">
      <alignment horizontal="center"/>
    </xf>
    <xf numFmtId="0" fontId="28" fillId="0" borderId="6" xfId="2" applyFont="1" applyBorder="1" applyAlignment="1">
      <alignment horizontal="center" wrapText="1"/>
    </xf>
    <xf numFmtId="0" fontId="28" fillId="0" borderId="7" xfId="2" applyFont="1" applyBorder="1" applyAlignment="1">
      <alignment horizontal="center" wrapText="1"/>
    </xf>
    <xf numFmtId="0" fontId="28" fillId="0" borderId="5" xfId="3" applyFont="1" applyBorder="1" applyAlignment="1">
      <alignment horizontal="left"/>
    </xf>
    <xf numFmtId="0" fontId="28" fillId="0" borderId="6" xfId="3" applyFont="1" applyBorder="1"/>
    <xf numFmtId="1" fontId="28" fillId="0" borderId="6" xfId="4" applyNumberFormat="1" applyFont="1" applyBorder="1" applyAlignment="1">
      <alignment horizontal="right"/>
    </xf>
    <xf numFmtId="2" fontId="28" fillId="0" borderId="6" xfId="5" applyNumberFormat="1" applyFont="1" applyBorder="1" applyAlignment="1">
      <alignment horizontal="right"/>
    </xf>
    <xf numFmtId="1" fontId="28" fillId="0" borderId="6" xfId="5" applyNumberFormat="1" applyFont="1" applyBorder="1" applyAlignment="1">
      <alignment horizontal="right" vertical="center"/>
    </xf>
    <xf numFmtId="1" fontId="28" fillId="0" borderId="8" xfId="2" applyNumberFormat="1" applyFont="1" applyBorder="1"/>
    <xf numFmtId="1" fontId="28" fillId="0" borderId="0" xfId="2" applyNumberFormat="1" applyFont="1"/>
    <xf numFmtId="2" fontId="28" fillId="4" borderId="6" xfId="2" applyNumberFormat="1" applyFont="1" applyFill="1" applyBorder="1"/>
    <xf numFmtId="1" fontId="30" fillId="0" borderId="9" xfId="4" applyNumberFormat="1" applyFont="1" applyBorder="1" applyAlignment="1">
      <alignment horizontal="center" wrapText="1"/>
    </xf>
    <xf numFmtId="0" fontId="10" fillId="0" borderId="10" xfId="0" applyFont="1" applyBorder="1" applyAlignment="1">
      <alignment horizontal="center" wrapText="1"/>
    </xf>
    <xf numFmtId="0" fontId="10" fillId="0" borderId="11" xfId="0" applyFont="1" applyBorder="1" applyAlignment="1">
      <alignment horizontal="center" wrapText="1"/>
    </xf>
    <xf numFmtId="1" fontId="28" fillId="0" borderId="12" xfId="2" applyNumberFormat="1" applyFont="1" applyBorder="1" applyAlignment="1">
      <alignment horizontal="right"/>
    </xf>
    <xf numFmtId="1" fontId="28" fillId="0" borderId="6" xfId="2" applyNumberFormat="1" applyFont="1" applyBorder="1"/>
    <xf numFmtId="1" fontId="28" fillId="0" borderId="6" xfId="2" applyNumberFormat="1" applyFont="1" applyBorder="1" applyAlignment="1">
      <alignment horizontal="right"/>
    </xf>
    <xf numFmtId="0" fontId="23" fillId="0" borderId="5" xfId="3" applyFont="1" applyBorder="1" applyAlignment="1">
      <alignment horizontal="left"/>
    </xf>
    <xf numFmtId="0" fontId="23" fillId="0" borderId="6" xfId="2" applyFont="1" applyBorder="1"/>
    <xf numFmtId="1" fontId="23" fillId="0" borderId="6" xfId="2" applyNumberFormat="1" applyFont="1" applyBorder="1"/>
    <xf numFmtId="2" fontId="23" fillId="0" borderId="6" xfId="2" applyNumberFormat="1" applyFont="1" applyBorder="1"/>
    <xf numFmtId="0" fontId="28" fillId="0" borderId="13" xfId="2" applyFont="1" applyBorder="1"/>
    <xf numFmtId="0" fontId="28" fillId="0" borderId="14" xfId="2" applyFont="1" applyBorder="1"/>
    <xf numFmtId="1" fontId="28" fillId="4" borderId="14" xfId="2" applyNumberFormat="1" applyFont="1" applyFill="1" applyBorder="1"/>
    <xf numFmtId="2" fontId="23" fillId="4" borderId="14" xfId="2" applyNumberFormat="1" applyFont="1" applyFill="1" applyBorder="1"/>
    <xf numFmtId="164" fontId="23" fillId="0" borderId="14" xfId="2" applyNumberFormat="1" applyFont="1" applyBorder="1"/>
    <xf numFmtId="164" fontId="23" fillId="0" borderId="15" xfId="2" applyNumberFormat="1" applyFont="1" applyBorder="1"/>
    <xf numFmtId="0" fontId="28" fillId="0" borderId="0" xfId="2" applyFont="1" applyAlignment="1">
      <alignment horizontal="left"/>
    </xf>
    <xf numFmtId="0" fontId="23" fillId="0" borderId="0" xfId="3" applyFont="1"/>
    <xf numFmtId="0" fontId="28" fillId="0" borderId="0" xfId="2" applyFont="1" applyAlignment="1">
      <alignment horizontal="left"/>
    </xf>
    <xf numFmtId="0" fontId="28" fillId="0" borderId="0" xfId="3" applyFont="1"/>
    <xf numFmtId="0" fontId="25" fillId="0" borderId="0" xfId="3" applyFont="1" applyAlignment="1">
      <alignment horizontal="left"/>
    </xf>
    <xf numFmtId="1" fontId="23" fillId="0" borderId="8" xfId="2" applyNumberFormat="1" applyFont="1" applyBorder="1"/>
    <xf numFmtId="0" fontId="31" fillId="0" borderId="0" xfId="0" applyFont="1"/>
    <xf numFmtId="0" fontId="25" fillId="0" borderId="0" xfId="0" applyFont="1"/>
    <xf numFmtId="0" fontId="27" fillId="5" borderId="16" xfId="6" applyFont="1" applyFill="1" applyBorder="1" applyAlignment="1">
      <alignment vertical="top" wrapText="1"/>
    </xf>
    <xf numFmtId="0" fontId="27" fillId="5" borderId="17" xfId="6" applyFont="1" applyFill="1" applyBorder="1" applyAlignment="1">
      <alignment vertical="top" wrapText="1"/>
    </xf>
    <xf numFmtId="0" fontId="27" fillId="5" borderId="18" xfId="6" applyFont="1" applyFill="1" applyBorder="1" applyAlignment="1">
      <alignment vertical="top" wrapText="1"/>
    </xf>
    <xf numFmtId="0" fontId="27" fillId="0" borderId="19" xfId="6" applyFont="1" applyBorder="1" applyAlignment="1">
      <alignment horizontal="center" vertical="center" wrapText="1"/>
    </xf>
    <xf numFmtId="0" fontId="27" fillId="0" borderId="20" xfId="6" applyFont="1" applyBorder="1" applyAlignment="1">
      <alignment horizontal="center" vertical="center" wrapText="1"/>
    </xf>
    <xf numFmtId="0" fontId="27" fillId="0" borderId="21" xfId="6" applyFont="1" applyBorder="1" applyAlignment="1">
      <alignment horizontal="center" vertical="center" wrapText="1"/>
    </xf>
    <xf numFmtId="0" fontId="27" fillId="0" borderId="22" xfId="6" applyFont="1" applyBorder="1" applyAlignment="1">
      <alignment horizontal="center" vertical="center" wrapText="1"/>
    </xf>
    <xf numFmtId="0" fontId="27" fillId="0" borderId="23" xfId="6" applyFont="1" applyBorder="1" applyAlignment="1">
      <alignment horizontal="center" vertical="center" wrapText="1"/>
    </xf>
    <xf numFmtId="0" fontId="25" fillId="0" borderId="24" xfId="6" applyFont="1" applyBorder="1" applyAlignment="1">
      <alignment horizontal="center" wrapText="1"/>
    </xf>
    <xf numFmtId="0" fontId="25" fillId="0" borderId="25" xfId="0" applyFont="1" applyBorder="1" applyAlignment="1">
      <alignment horizontal="right" vertical="center" wrapText="1"/>
    </xf>
    <xf numFmtId="0" fontId="25" fillId="0" borderId="24" xfId="0" applyFont="1" applyBorder="1" applyAlignment="1">
      <alignment horizontal="right" vertical="center" wrapText="1"/>
    </xf>
    <xf numFmtId="0" fontId="25" fillId="0" borderId="26" xfId="0" applyFont="1" applyBorder="1" applyAlignment="1">
      <alignment horizontal="right" vertical="center" wrapText="1"/>
    </xf>
    <xf numFmtId="0" fontId="27" fillId="0" borderId="27" xfId="6" applyFont="1" applyBorder="1" applyAlignment="1">
      <alignment horizontal="center" vertical="center" wrapText="1"/>
    </xf>
    <xf numFmtId="0" fontId="25" fillId="0" borderId="28" xfId="6" applyFont="1" applyBorder="1" applyAlignment="1">
      <alignment horizontal="center" wrapText="1"/>
    </xf>
    <xf numFmtId="0" fontId="25" fillId="0" borderId="10" xfId="0" applyFont="1" applyBorder="1" applyAlignment="1">
      <alignment horizontal="right" vertical="center" wrapText="1"/>
    </xf>
    <xf numFmtId="0" fontId="25" fillId="0" borderId="28" xfId="0" applyFont="1" applyBorder="1" applyAlignment="1">
      <alignment horizontal="right" vertical="center" wrapText="1"/>
    </xf>
    <xf numFmtId="0" fontId="25" fillId="0" borderId="29" xfId="0" applyFont="1" applyBorder="1" applyAlignment="1">
      <alignment horizontal="right" vertical="center" wrapText="1"/>
    </xf>
    <xf numFmtId="0" fontId="25" fillId="0" borderId="10" xfId="0" applyFont="1" applyBorder="1" applyAlignment="1">
      <alignment horizontal="right" vertical="top" wrapText="1"/>
    </xf>
    <xf numFmtId="0" fontId="25" fillId="0" borderId="28" xfId="0" applyFont="1" applyBorder="1" applyAlignment="1">
      <alignment horizontal="right" vertical="top" wrapText="1"/>
    </xf>
    <xf numFmtId="0" fontId="25" fillId="0" borderId="29" xfId="0" applyFont="1" applyBorder="1" applyAlignment="1">
      <alignment horizontal="right" vertical="top" wrapText="1"/>
    </xf>
    <xf numFmtId="0" fontId="25" fillId="0" borderId="30" xfId="6" applyFont="1" applyBorder="1" applyAlignment="1">
      <alignment horizontal="center" wrapText="1"/>
    </xf>
    <xf numFmtId="1" fontId="25" fillId="0" borderId="31" xfId="6" applyNumberFormat="1" applyFont="1" applyBorder="1" applyAlignment="1">
      <alignment horizontal="right" wrapText="1"/>
    </xf>
    <xf numFmtId="1" fontId="25" fillId="0" borderId="30" xfId="6" applyNumberFormat="1" applyFont="1" applyBorder="1" applyAlignment="1">
      <alignment horizontal="right" wrapText="1"/>
    </xf>
    <xf numFmtId="1" fontId="25" fillId="0" borderId="32" xfId="6" applyNumberFormat="1" applyFont="1" applyBorder="1" applyAlignment="1">
      <alignment horizontal="right" wrapText="1"/>
    </xf>
    <xf numFmtId="0" fontId="27" fillId="0" borderId="33" xfId="6" applyFont="1" applyBorder="1" applyAlignment="1">
      <alignment horizontal="center" vertical="center" wrapText="1"/>
    </xf>
    <xf numFmtId="0" fontId="25" fillId="0" borderId="34" xfId="0" applyFont="1" applyBorder="1" applyAlignment="1">
      <alignment horizontal="right" vertical="center" wrapText="1"/>
    </xf>
    <xf numFmtId="1" fontId="25" fillId="0" borderId="10" xfId="0" applyNumberFormat="1" applyFont="1" applyBorder="1" applyAlignment="1">
      <alignment horizontal="right" vertical="top" wrapText="1"/>
    </xf>
    <xf numFmtId="1" fontId="25" fillId="0" borderId="28" xfId="0" applyNumberFormat="1" applyFont="1" applyBorder="1" applyAlignment="1">
      <alignment horizontal="right" vertical="top" wrapText="1"/>
    </xf>
    <xf numFmtId="1" fontId="25" fillId="0" borderId="34" xfId="0" applyNumberFormat="1" applyFont="1" applyBorder="1" applyAlignment="1">
      <alignment horizontal="right" vertical="center" wrapText="1"/>
    </xf>
    <xf numFmtId="0" fontId="25" fillId="0" borderId="35" xfId="6" applyFont="1" applyBorder="1" applyAlignment="1">
      <alignment horizontal="center" wrapText="1"/>
    </xf>
    <xf numFmtId="1" fontId="25" fillId="0" borderId="36" xfId="0" applyNumberFormat="1" applyFont="1" applyBorder="1" applyAlignment="1">
      <alignment horizontal="right" vertical="top" wrapText="1"/>
    </xf>
    <xf numFmtId="0" fontId="25" fillId="0" borderId="35" xfId="0" applyFont="1" applyBorder="1" applyAlignment="1">
      <alignment horizontal="right" vertical="top" wrapText="1"/>
    </xf>
    <xf numFmtId="0" fontId="25" fillId="0" borderId="36" xfId="0" applyFont="1" applyBorder="1" applyAlignment="1">
      <alignment horizontal="right" vertical="top" wrapText="1"/>
    </xf>
    <xf numFmtId="1" fontId="25" fillId="0" borderId="35" xfId="0" applyNumberFormat="1" applyFont="1" applyBorder="1" applyAlignment="1">
      <alignment horizontal="right" vertical="top" wrapText="1"/>
    </xf>
    <xf numFmtId="1" fontId="25" fillId="0" borderId="37" xfId="0" applyNumberFormat="1" applyFont="1" applyBorder="1" applyAlignment="1">
      <alignment horizontal="right" vertical="center" wrapText="1"/>
    </xf>
    <xf numFmtId="1" fontId="25" fillId="0" borderId="38" xfId="0" applyNumberFormat="1" applyFont="1" applyBorder="1" applyAlignment="1">
      <alignment horizontal="right" vertical="center" wrapText="1"/>
    </xf>
    <xf numFmtId="0" fontId="27" fillId="0" borderId="39" xfId="6" applyFont="1" applyBorder="1" applyAlignment="1">
      <alignment horizontal="center" vertical="center" wrapText="1"/>
    </xf>
    <xf numFmtId="0" fontId="27" fillId="0" borderId="40" xfId="6" applyFont="1" applyBorder="1" applyAlignment="1">
      <alignment horizontal="center" wrapText="1"/>
    </xf>
    <xf numFmtId="2" fontId="27" fillId="0" borderId="41" xfId="6" applyNumberFormat="1" applyFont="1" applyBorder="1" applyAlignment="1">
      <alignment horizontal="right" wrapText="1"/>
    </xf>
    <xf numFmtId="2" fontId="27" fillId="0" borderId="40" xfId="6" applyNumberFormat="1" applyFont="1" applyBorder="1" applyAlignment="1">
      <alignment horizontal="right" wrapText="1"/>
    </xf>
    <xf numFmtId="2" fontId="27" fillId="0" borderId="42" xfId="6" applyNumberFormat="1" applyFont="1" applyBorder="1" applyAlignment="1">
      <alignment horizontal="right" wrapText="1"/>
    </xf>
    <xf numFmtId="0" fontId="27" fillId="0" borderId="43" xfId="6" applyFont="1" applyBorder="1" applyAlignment="1">
      <alignment horizontal="center" vertical="center" wrapText="1"/>
    </xf>
    <xf numFmtId="0" fontId="25" fillId="0" borderId="44" xfId="6" applyFont="1" applyBorder="1" applyAlignment="1">
      <alignment horizontal="center" wrapText="1"/>
    </xf>
    <xf numFmtId="0" fontId="25" fillId="0" borderId="45" xfId="0" applyFont="1" applyBorder="1" applyAlignment="1">
      <alignment horizontal="right" vertical="center" wrapText="1"/>
    </xf>
    <xf numFmtId="0" fontId="25" fillId="0" borderId="44" xfId="0" applyFont="1" applyBorder="1" applyAlignment="1">
      <alignment horizontal="right" vertical="center" wrapText="1"/>
    </xf>
    <xf numFmtId="0" fontId="27" fillId="0" borderId="46" xfId="6" applyFont="1" applyBorder="1" applyAlignment="1">
      <alignment horizontal="center" vertical="center" wrapText="1"/>
    </xf>
    <xf numFmtId="0" fontId="27" fillId="0" borderId="47" xfId="6" applyFont="1" applyBorder="1" applyAlignment="1">
      <alignment horizontal="center" vertical="center" wrapText="1"/>
    </xf>
    <xf numFmtId="0" fontId="25" fillId="0" borderId="32" xfId="0" applyFont="1" applyBorder="1" applyAlignment="1">
      <alignment horizontal="right" vertical="center" wrapText="1"/>
    </xf>
    <xf numFmtId="1" fontId="25" fillId="0" borderId="31" xfId="0" applyNumberFormat="1" applyFont="1" applyBorder="1" applyAlignment="1">
      <alignment horizontal="right" vertical="top" wrapText="1"/>
    </xf>
    <xf numFmtId="0" fontId="25" fillId="0" borderId="30" xfId="0" applyFont="1" applyBorder="1" applyAlignment="1">
      <alignment horizontal="right" vertical="top" wrapText="1"/>
    </xf>
    <xf numFmtId="0" fontId="25" fillId="0" borderId="31" xfId="0" applyFont="1" applyBorder="1" applyAlignment="1">
      <alignment horizontal="right" vertical="top" wrapText="1"/>
    </xf>
    <xf numFmtId="0" fontId="25" fillId="0" borderId="48" xfId="6" applyFont="1" applyBorder="1" applyAlignment="1">
      <alignment horizontal="center" wrapText="1"/>
    </xf>
    <xf numFmtId="1" fontId="25" fillId="0" borderId="0" xfId="0" applyNumberFormat="1" applyFont="1" applyAlignment="1">
      <alignment horizontal="right" vertical="top" wrapText="1"/>
    </xf>
    <xf numFmtId="0" fontId="25" fillId="0" borderId="48" xfId="0" applyFont="1" applyBorder="1" applyAlignment="1">
      <alignment horizontal="right" vertical="top" wrapText="1"/>
    </xf>
    <xf numFmtId="0" fontId="25" fillId="0" borderId="0" xfId="0" applyFont="1" applyAlignment="1">
      <alignment horizontal="right" vertical="top" wrapText="1"/>
    </xf>
    <xf numFmtId="0" fontId="25" fillId="0" borderId="37" xfId="0" applyFont="1" applyBorder="1" applyAlignment="1">
      <alignment horizontal="right" vertical="center" wrapText="1"/>
    </xf>
    <xf numFmtId="0" fontId="27" fillId="0" borderId="49" xfId="6" applyFont="1" applyBorder="1" applyAlignment="1">
      <alignment horizontal="center" vertical="center" wrapText="1"/>
    </xf>
    <xf numFmtId="0" fontId="27" fillId="0" borderId="50" xfId="6" applyFont="1" applyBorder="1" applyAlignment="1">
      <alignment horizontal="center" wrapText="1"/>
    </xf>
    <xf numFmtId="2" fontId="27" fillId="0" borderId="51" xfId="6" applyNumberFormat="1" applyFont="1" applyBorder="1" applyAlignment="1">
      <alignment horizontal="right" wrapText="1"/>
    </xf>
    <xf numFmtId="2" fontId="27" fillId="0" borderId="50" xfId="6" applyNumberFormat="1" applyFont="1" applyBorder="1" applyAlignment="1">
      <alignment horizontal="right" wrapText="1"/>
    </xf>
    <xf numFmtId="2" fontId="27" fillId="0" borderId="52" xfId="6" applyNumberFormat="1" applyFont="1" applyBorder="1" applyAlignment="1">
      <alignment horizontal="right" wrapText="1"/>
    </xf>
    <xf numFmtId="2" fontId="25" fillId="0" borderId="0" xfId="0" applyNumberFormat="1" applyFont="1"/>
    <xf numFmtId="0" fontId="28" fillId="0" borderId="0" xfId="0" applyFont="1"/>
    <xf numFmtId="0" fontId="23" fillId="3" borderId="53" xfId="0" applyFont="1" applyFill="1" applyBorder="1" applyAlignment="1">
      <alignment vertical="center" wrapText="1"/>
    </xf>
    <xf numFmtId="0" fontId="23" fillId="3" borderId="54" xfId="0" applyFont="1" applyFill="1" applyBorder="1" applyAlignment="1">
      <alignment vertical="center" wrapText="1"/>
    </xf>
    <xf numFmtId="0" fontId="23" fillId="3" borderId="55" xfId="0" applyFont="1" applyFill="1" applyBorder="1" applyAlignment="1">
      <alignment vertical="center" wrapText="1"/>
    </xf>
    <xf numFmtId="0" fontId="28" fillId="0" borderId="5" xfId="0" applyFont="1" applyBorder="1"/>
    <xf numFmtId="0" fontId="28" fillId="0" borderId="6" xfId="0" applyFont="1" applyBorder="1" applyAlignment="1">
      <alignment horizontal="center"/>
    </xf>
    <xf numFmtId="0" fontId="28" fillId="0" borderId="6" xfId="0" applyFont="1" applyBorder="1"/>
    <xf numFmtId="0" fontId="28" fillId="0" borderId="9" xfId="0" applyFont="1" applyBorder="1" applyAlignment="1">
      <alignment horizontal="center"/>
    </xf>
    <xf numFmtId="0" fontId="28" fillId="0" borderId="29" xfId="0" applyFont="1" applyBorder="1" applyAlignment="1">
      <alignment horizontal="center"/>
    </xf>
    <xf numFmtId="0" fontId="28" fillId="0" borderId="6" xfId="0" applyFont="1" applyBorder="1" applyAlignment="1">
      <alignment horizontal="right" wrapText="1"/>
    </xf>
    <xf numFmtId="0" fontId="28" fillId="0" borderId="7" xfId="0" applyFont="1" applyBorder="1" applyAlignment="1">
      <alignment horizontal="right" wrapText="1"/>
    </xf>
    <xf numFmtId="1" fontId="28" fillId="0" borderId="6" xfId="0" applyNumberFormat="1" applyFont="1" applyBorder="1"/>
    <xf numFmtId="2" fontId="28" fillId="0" borderId="6" xfId="0" applyNumberFormat="1" applyFont="1" applyBorder="1"/>
    <xf numFmtId="2" fontId="28" fillId="0" borderId="7" xfId="0" applyNumberFormat="1" applyFont="1" applyBorder="1"/>
    <xf numFmtId="1" fontId="28" fillId="0" borderId="9" xfId="0" applyNumberFormat="1" applyFont="1" applyBorder="1" applyAlignment="1">
      <alignment horizontal="center" wrapText="1"/>
    </xf>
    <xf numFmtId="0" fontId="10" fillId="0" borderId="29" xfId="0" applyFont="1" applyBorder="1" applyAlignment="1">
      <alignment horizontal="center" wrapText="1"/>
    </xf>
    <xf numFmtId="0" fontId="23" fillId="0" borderId="13" xfId="0" applyFont="1" applyBorder="1"/>
    <xf numFmtId="1" fontId="23" fillId="0" borderId="14" xfId="0" applyNumberFormat="1" applyFont="1" applyBorder="1"/>
    <xf numFmtId="2" fontId="23" fillId="0" borderId="14" xfId="0" applyNumberFormat="1" applyFont="1" applyBorder="1"/>
    <xf numFmtId="2" fontId="23" fillId="0" borderId="15" xfId="0" applyNumberFormat="1" applyFont="1" applyBorder="1"/>
    <xf numFmtId="0" fontId="32" fillId="0" borderId="0" xfId="7" applyFont="1" applyAlignment="1">
      <alignment vertical="center"/>
    </xf>
    <xf numFmtId="0" fontId="33" fillId="0" borderId="0" xfId="0" applyFont="1"/>
    <xf numFmtId="1" fontId="33" fillId="0" borderId="0" xfId="0" applyNumberFormat="1" applyFont="1" applyAlignment="1">
      <alignment horizontal="center"/>
    </xf>
    <xf numFmtId="2" fontId="33" fillId="0" borderId="0" xfId="0" applyNumberFormat="1" applyFont="1" applyAlignment="1">
      <alignment horizontal="center"/>
    </xf>
    <xf numFmtId="0" fontId="33" fillId="0" borderId="0" xfId="7" applyFont="1" applyAlignment="1">
      <alignment vertical="top" wrapText="1"/>
    </xf>
    <xf numFmtId="0" fontId="15" fillId="0" borderId="0" xfId="0" applyFont="1" applyAlignment="1">
      <alignment vertical="top" wrapText="1"/>
    </xf>
    <xf numFmtId="0" fontId="23" fillId="3" borderId="1"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8" fillId="0" borderId="7" xfId="0" applyFont="1" applyBorder="1" applyAlignment="1">
      <alignment horizontal="center"/>
    </xf>
    <xf numFmtId="0" fontId="28" fillId="0" borderId="5" xfId="0" applyFont="1" applyBorder="1" applyAlignment="1">
      <alignment horizontal="left"/>
    </xf>
    <xf numFmtId="1" fontId="25" fillId="0" borderId="6" xfId="0" applyNumberFormat="1" applyFont="1" applyBorder="1" applyAlignment="1">
      <alignment horizontal="right" vertical="center" wrapText="1"/>
    </xf>
    <xf numFmtId="2" fontId="25" fillId="0" borderId="6" xfId="0" applyNumberFormat="1" applyFont="1" applyBorder="1"/>
    <xf numFmtId="0" fontId="28" fillId="0" borderId="56" xfId="0" applyFont="1" applyBorder="1" applyAlignment="1">
      <alignment horizontal="left"/>
    </xf>
    <xf numFmtId="1" fontId="28" fillId="0" borderId="12" xfId="0" applyNumberFormat="1" applyFont="1" applyBorder="1"/>
    <xf numFmtId="2" fontId="28" fillId="0" borderId="12" xfId="0" applyNumberFormat="1" applyFont="1" applyBorder="1"/>
    <xf numFmtId="2" fontId="28" fillId="0" borderId="57" xfId="0" applyNumberFormat="1" applyFont="1" applyBorder="1"/>
    <xf numFmtId="0" fontId="23" fillId="0" borderId="13" xfId="0" applyFont="1" applyBorder="1" applyAlignment="1">
      <alignment horizontal="left"/>
    </xf>
    <xf numFmtId="0" fontId="27" fillId="3" borderId="53" xfId="0" applyFont="1" applyFill="1" applyBorder="1" applyAlignment="1">
      <alignment horizontal="left" vertical="top" wrapText="1"/>
    </xf>
    <xf numFmtId="0" fontId="10" fillId="0" borderId="54" xfId="0" applyFont="1" applyBorder="1" applyAlignment="1">
      <alignment horizontal="left" vertical="top" wrapText="1"/>
    </xf>
    <xf numFmtId="0" fontId="10" fillId="0" borderId="55" xfId="0" applyFont="1" applyBorder="1" applyAlignment="1">
      <alignment horizontal="left" vertical="top" wrapText="1"/>
    </xf>
    <xf numFmtId="0" fontId="23" fillId="0" borderId="5" xfId="0" applyFont="1" applyBorder="1"/>
    <xf numFmtId="0" fontId="23" fillId="0" borderId="6" xfId="0" applyFont="1" applyBorder="1" applyAlignment="1">
      <alignment horizontal="right" indent="3"/>
    </xf>
    <xf numFmtId="0" fontId="23" fillId="0" borderId="7" xfId="0" applyFont="1" applyBorder="1" applyAlignment="1">
      <alignment horizontal="right" indent="3"/>
    </xf>
    <xf numFmtId="0" fontId="28" fillId="0" borderId="6" xfId="0" applyFont="1" applyBorder="1" applyAlignment="1">
      <alignment horizontal="right" indent="3"/>
    </xf>
    <xf numFmtId="0" fontId="28" fillId="0" borderId="7" xfId="0" applyFont="1" applyBorder="1" applyAlignment="1">
      <alignment horizontal="right" indent="3"/>
    </xf>
    <xf numFmtId="0" fontId="28" fillId="0" borderId="12" xfId="0" applyFont="1" applyBorder="1" applyAlignment="1">
      <alignment horizontal="right" indent="3"/>
    </xf>
    <xf numFmtId="0" fontId="28" fillId="0" borderId="57" xfId="0" applyFont="1" applyBorder="1" applyAlignment="1">
      <alignment horizontal="right" indent="3"/>
    </xf>
    <xf numFmtId="0" fontId="23" fillId="0" borderId="56" xfId="0" applyFont="1" applyBorder="1" applyAlignment="1">
      <alignment horizontal="left"/>
    </xf>
    <xf numFmtId="0" fontId="23" fillId="0" borderId="12" xfId="0" applyFont="1" applyBorder="1" applyAlignment="1">
      <alignment horizontal="right" indent="3"/>
    </xf>
    <xf numFmtId="0" fontId="23" fillId="0" borderId="57" xfId="0" applyFont="1" applyBorder="1" applyAlignment="1">
      <alignment horizontal="right" indent="3"/>
    </xf>
    <xf numFmtId="2" fontId="23" fillId="0" borderId="14" xfId="0" applyNumberFormat="1" applyFont="1" applyBorder="1" applyAlignment="1">
      <alignment horizontal="right" indent="3"/>
    </xf>
    <xf numFmtId="2" fontId="23" fillId="0" borderId="15" xfId="0" applyNumberFormat="1" applyFont="1" applyBorder="1" applyAlignment="1">
      <alignment horizontal="right" indent="3"/>
    </xf>
    <xf numFmtId="0" fontId="34" fillId="0" borderId="0" xfId="0" applyFont="1" applyAlignment="1">
      <alignment wrapText="1"/>
    </xf>
    <xf numFmtId="0" fontId="35" fillId="0" borderId="0" xfId="0" applyFont="1" applyAlignment="1">
      <alignment wrapText="1"/>
    </xf>
    <xf numFmtId="0" fontId="34" fillId="0" borderId="0" xfId="0" applyFont="1" applyAlignment="1">
      <alignment horizontal="left" vertical="top" wrapText="1"/>
    </xf>
    <xf numFmtId="0" fontId="35" fillId="0" borderId="0" xfId="0" applyFont="1" applyAlignment="1">
      <alignment horizontal="left" vertical="top" wrapText="1"/>
    </xf>
    <xf numFmtId="0" fontId="28" fillId="0" borderId="54" xfId="0" applyFont="1" applyBorder="1" applyAlignment="1">
      <alignment horizontal="left" vertical="top" wrapText="1"/>
    </xf>
    <xf numFmtId="0" fontId="28" fillId="0" borderId="55" xfId="0" applyFont="1" applyBorder="1" applyAlignment="1">
      <alignment horizontal="left" vertical="top" wrapText="1"/>
    </xf>
    <xf numFmtId="0" fontId="28" fillId="0" borderId="6" xfId="0" applyFont="1" applyBorder="1" applyAlignment="1">
      <alignment horizontal="right" indent="2"/>
    </xf>
    <xf numFmtId="0" fontId="28" fillId="0" borderId="7" xfId="0" applyFont="1" applyBorder="1" applyAlignment="1">
      <alignment horizontal="right" indent="2"/>
    </xf>
    <xf numFmtId="49" fontId="28" fillId="0" borderId="5" xfId="0" applyNumberFormat="1" applyFont="1" applyBorder="1" applyAlignment="1">
      <alignment horizontal="left"/>
    </xf>
    <xf numFmtId="1" fontId="28" fillId="0" borderId="6" xfId="0" applyNumberFormat="1" applyFont="1" applyBorder="1" applyAlignment="1">
      <alignment horizontal="right" indent="2"/>
    </xf>
    <xf numFmtId="49" fontId="28" fillId="0" borderId="56" xfId="0" applyNumberFormat="1" applyFont="1" applyBorder="1" applyAlignment="1">
      <alignment horizontal="left"/>
    </xf>
    <xf numFmtId="1" fontId="28" fillId="0" borderId="12" xfId="0" applyNumberFormat="1" applyFont="1" applyBorder="1" applyAlignment="1">
      <alignment horizontal="right" indent="2"/>
    </xf>
    <xf numFmtId="0" fontId="28" fillId="0" borderId="57" xfId="0" applyFont="1" applyBorder="1" applyAlignment="1">
      <alignment horizontal="right" indent="2"/>
    </xf>
    <xf numFmtId="0" fontId="28" fillId="0" borderId="12" xfId="0" applyFont="1" applyBorder="1" applyAlignment="1">
      <alignment horizontal="right" indent="2"/>
    </xf>
    <xf numFmtId="49" fontId="23" fillId="0" borderId="5" xfId="0" applyNumberFormat="1" applyFont="1" applyBorder="1" applyAlignment="1">
      <alignment horizontal="left"/>
    </xf>
    <xf numFmtId="0" fontId="23" fillId="0" borderId="12" xfId="0" applyFont="1" applyBorder="1" applyAlignment="1">
      <alignment horizontal="right" indent="2"/>
    </xf>
    <xf numFmtId="0" fontId="23" fillId="0" borderId="57" xfId="0" applyFont="1" applyBorder="1" applyAlignment="1">
      <alignment horizontal="right" indent="2"/>
    </xf>
    <xf numFmtId="49" fontId="23" fillId="0" borderId="13" xfId="0" applyNumberFormat="1" applyFont="1" applyBorder="1"/>
    <xf numFmtId="2" fontId="23" fillId="0" borderId="14" xfId="0" applyNumberFormat="1" applyFont="1" applyBorder="1" applyAlignment="1">
      <alignment horizontal="right" indent="2"/>
    </xf>
    <xf numFmtId="0" fontId="38" fillId="0" borderId="0" xfId="0" applyFont="1"/>
    <xf numFmtId="0" fontId="40" fillId="0" borderId="0" xfId="0" applyFont="1"/>
    <xf numFmtId="0" fontId="41" fillId="0" borderId="0" xfId="0" applyFont="1" applyAlignment="1">
      <alignment horizontal="left" vertical="top" wrapText="1"/>
    </xf>
    <xf numFmtId="0" fontId="43" fillId="0" borderId="0" xfId="0" applyFont="1" applyAlignment="1">
      <alignment horizontal="left" vertical="top" wrapText="1"/>
    </xf>
    <xf numFmtId="0" fontId="44" fillId="0" borderId="0" xfId="0" applyFont="1" applyAlignment="1">
      <alignment vertical="top" wrapText="1"/>
    </xf>
    <xf numFmtId="0" fontId="10" fillId="0" borderId="0" xfId="0" applyFont="1" applyAlignment="1">
      <alignment vertical="top" wrapText="1"/>
    </xf>
    <xf numFmtId="0" fontId="23" fillId="3" borderId="53" xfId="0" applyFont="1" applyFill="1" applyBorder="1" applyAlignment="1">
      <alignment horizontal="left" vertical="center" wrapText="1"/>
    </xf>
    <xf numFmtId="0" fontId="10" fillId="0" borderId="54" xfId="0" applyFont="1" applyBorder="1" applyAlignment="1">
      <alignment horizontal="left" vertical="center" wrapText="1"/>
    </xf>
    <xf numFmtId="0" fontId="10" fillId="0" borderId="55" xfId="0" applyFont="1" applyBorder="1" applyAlignment="1">
      <alignment horizontal="left" vertical="center" wrapText="1"/>
    </xf>
    <xf numFmtId="0" fontId="23" fillId="0" borderId="6" xfId="0" applyFont="1" applyBorder="1" applyAlignment="1">
      <alignment horizontal="right" indent="1"/>
    </xf>
    <xf numFmtId="0" fontId="23" fillId="0" borderId="7" xfId="0" applyFont="1" applyBorder="1" applyAlignment="1">
      <alignment horizontal="right" indent="1"/>
    </xf>
    <xf numFmtId="1" fontId="28" fillId="0" borderId="6" xfId="0" applyNumberFormat="1" applyFont="1" applyBorder="1" applyAlignment="1">
      <alignment horizontal="right" indent="1"/>
    </xf>
    <xf numFmtId="1" fontId="28" fillId="0" borderId="7" xfId="0" applyNumberFormat="1" applyFont="1" applyBorder="1" applyAlignment="1">
      <alignment horizontal="right" indent="1"/>
    </xf>
    <xf numFmtId="1" fontId="28" fillId="0" borderId="12" xfId="0" applyNumberFormat="1" applyFont="1" applyBorder="1" applyAlignment="1">
      <alignment horizontal="right" indent="1"/>
    </xf>
    <xf numFmtId="1" fontId="28" fillId="0" borderId="57" xfId="0" applyNumberFormat="1" applyFont="1" applyBorder="1" applyAlignment="1">
      <alignment horizontal="right" indent="1"/>
    </xf>
    <xf numFmtId="1" fontId="23" fillId="0" borderId="12" xfId="0" applyNumberFormat="1" applyFont="1" applyBorder="1" applyAlignment="1">
      <alignment horizontal="right" indent="1"/>
    </xf>
    <xf numFmtId="1" fontId="23" fillId="0" borderId="57" xfId="0" applyNumberFormat="1" applyFont="1" applyBorder="1" applyAlignment="1">
      <alignment horizontal="right" indent="1"/>
    </xf>
    <xf numFmtId="2" fontId="23" fillId="0" borderId="14" xfId="0" applyNumberFormat="1" applyFont="1" applyBorder="1" applyAlignment="1">
      <alignment horizontal="right" indent="1"/>
    </xf>
    <xf numFmtId="2" fontId="23" fillId="0" borderId="15" xfId="0" applyNumberFormat="1" applyFont="1" applyBorder="1" applyAlignment="1">
      <alignment horizontal="right" indent="1"/>
    </xf>
    <xf numFmtId="0" fontId="27" fillId="5" borderId="16" xfId="0" applyFont="1" applyFill="1" applyBorder="1" applyAlignment="1">
      <alignment horizontal="left" vertical="top" wrapText="1"/>
    </xf>
    <xf numFmtId="0" fontId="27" fillId="5" borderId="17" xfId="0" applyFont="1" applyFill="1" applyBorder="1" applyAlignment="1">
      <alignment horizontal="left" vertical="top" wrapText="1"/>
    </xf>
    <xf numFmtId="0" fontId="27" fillId="5" borderId="18" xfId="0" applyFont="1" applyFill="1" applyBorder="1" applyAlignment="1">
      <alignment horizontal="left" vertical="top"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0" xfId="0" applyFont="1" applyAlignment="1">
      <alignment horizontal="right" vertical="center" wrapText="1"/>
    </xf>
    <xf numFmtId="0" fontId="27" fillId="0" borderId="20" xfId="0" applyFont="1" applyBorder="1" applyAlignment="1">
      <alignment horizontal="right" vertical="center" wrapText="1"/>
    </xf>
    <xf numFmtId="0" fontId="27" fillId="0" borderId="40" xfId="0" applyFont="1" applyBorder="1" applyAlignment="1">
      <alignment horizontal="right" vertical="center" wrapText="1"/>
    </xf>
    <xf numFmtId="0" fontId="27" fillId="0" borderId="41" xfId="0" applyFont="1" applyBorder="1" applyAlignment="1">
      <alignment horizontal="right" vertical="center" wrapText="1"/>
    </xf>
    <xf numFmtId="0" fontId="27" fillId="0" borderId="58" xfId="0" applyFont="1" applyBorder="1" applyAlignment="1">
      <alignment horizontal="right" vertical="center" wrapText="1"/>
    </xf>
    <xf numFmtId="0" fontId="27" fillId="0" borderId="43" xfId="0" applyFont="1" applyBorder="1" applyAlignment="1">
      <alignment horizontal="center" vertical="center" wrapText="1"/>
    </xf>
    <xf numFmtId="0" fontId="27" fillId="0" borderId="24" xfId="0" applyFont="1" applyBorder="1" applyAlignment="1">
      <alignment horizontal="center" vertical="center" wrapText="1"/>
    </xf>
    <xf numFmtId="1" fontId="25" fillId="0" borderId="25" xfId="0" applyNumberFormat="1" applyFont="1" applyBorder="1" applyAlignment="1">
      <alignment horizontal="right" vertical="center" wrapText="1"/>
    </xf>
    <xf numFmtId="1" fontId="25" fillId="0" borderId="24" xfId="0" applyNumberFormat="1" applyFont="1" applyBorder="1" applyAlignment="1">
      <alignment horizontal="right" vertical="center" wrapText="1"/>
    </xf>
    <xf numFmtId="1" fontId="25" fillId="0" borderId="44" xfId="0" applyNumberFormat="1" applyFont="1" applyBorder="1" applyAlignment="1">
      <alignment horizontal="right" vertical="center" wrapText="1"/>
    </xf>
    <xf numFmtId="1" fontId="27" fillId="0" borderId="45" xfId="0" applyNumberFormat="1" applyFont="1" applyBorder="1"/>
    <xf numFmtId="1" fontId="27" fillId="0" borderId="59" xfId="0" applyNumberFormat="1" applyFont="1" applyBorder="1"/>
    <xf numFmtId="0" fontId="27" fillId="0" borderId="60" xfId="0" applyFont="1" applyBorder="1" applyAlignment="1">
      <alignment horizontal="center" vertical="center" wrapText="1"/>
    </xf>
    <xf numFmtId="0" fontId="27" fillId="0" borderId="44" xfId="0" applyFont="1" applyBorder="1" applyAlignment="1">
      <alignment horizontal="center" vertical="center" wrapText="1"/>
    </xf>
    <xf numFmtId="1" fontId="25" fillId="0" borderId="45" xfId="0" applyNumberFormat="1" applyFont="1" applyBorder="1" applyAlignment="1">
      <alignment horizontal="right" vertical="center" wrapText="1"/>
    </xf>
    <xf numFmtId="0" fontId="27" fillId="0" borderId="46" xfId="0" applyFont="1" applyBorder="1" applyAlignment="1">
      <alignment horizontal="center" vertical="center" wrapText="1"/>
    </xf>
    <xf numFmtId="0" fontId="27" fillId="0" borderId="28" xfId="0" applyFont="1" applyBorder="1" applyAlignment="1">
      <alignment horizontal="center" vertical="center" wrapText="1"/>
    </xf>
    <xf numFmtId="1" fontId="25" fillId="0" borderId="10" xfId="0" applyNumberFormat="1" applyFont="1" applyBorder="1" applyAlignment="1">
      <alignment horizontal="right" vertical="center" wrapText="1"/>
    </xf>
    <xf numFmtId="1" fontId="25" fillId="0" borderId="28" xfId="0" applyNumberFormat="1" applyFont="1" applyBorder="1" applyAlignment="1">
      <alignment horizontal="right" vertical="center" wrapText="1"/>
    </xf>
    <xf numFmtId="1" fontId="27" fillId="0" borderId="10" xfId="0" applyNumberFormat="1" applyFont="1" applyBorder="1"/>
    <xf numFmtId="1" fontId="27" fillId="0" borderId="34" xfId="0" applyNumberFormat="1" applyFont="1" applyBorder="1"/>
    <xf numFmtId="0" fontId="27" fillId="0" borderId="47" xfId="0" applyFont="1" applyBorder="1" applyAlignment="1">
      <alignment horizontal="center" vertical="center" wrapText="1"/>
    </xf>
    <xf numFmtId="0" fontId="27" fillId="0" borderId="30" xfId="0" applyFont="1" applyBorder="1" applyAlignment="1">
      <alignment horizontal="center" vertical="center" wrapText="1"/>
    </xf>
    <xf numFmtId="1" fontId="25" fillId="0" borderId="31" xfId="0" applyNumberFormat="1" applyFont="1" applyBorder="1" applyAlignment="1">
      <alignment horizontal="right" vertical="center" wrapText="1"/>
    </xf>
    <xf numFmtId="1" fontId="25" fillId="0" borderId="30" xfId="0" applyNumberFormat="1" applyFont="1" applyBorder="1" applyAlignment="1">
      <alignment horizontal="right" vertical="center" wrapText="1"/>
    </xf>
    <xf numFmtId="0" fontId="25" fillId="0" borderId="31" xfId="0" applyFont="1" applyBorder="1" applyAlignment="1">
      <alignment horizontal="right" vertical="center" wrapText="1"/>
    </xf>
    <xf numFmtId="0" fontId="25" fillId="0" borderId="30" xfId="0" applyFont="1" applyBorder="1" applyAlignment="1">
      <alignment horizontal="right" vertical="center" wrapText="1"/>
    </xf>
    <xf numFmtId="1" fontId="27" fillId="0" borderId="31" xfId="0" applyNumberFormat="1" applyFont="1" applyBorder="1"/>
    <xf numFmtId="1" fontId="27" fillId="0" borderId="61" xfId="0" applyNumberFormat="1" applyFont="1" applyBorder="1"/>
    <xf numFmtId="0" fontId="27" fillId="0" borderId="48" xfId="0" applyFont="1" applyBorder="1" applyAlignment="1">
      <alignment horizontal="center" vertical="center" wrapText="1"/>
    </xf>
    <xf numFmtId="0" fontId="27" fillId="0" borderId="62" xfId="0" applyFont="1" applyBorder="1" applyAlignment="1">
      <alignment horizontal="center" vertical="center" wrapText="1"/>
    </xf>
    <xf numFmtId="2" fontId="27" fillId="0" borderId="40" xfId="0" applyNumberFormat="1" applyFont="1" applyBorder="1" applyAlignment="1">
      <alignment horizontal="right" vertical="center" wrapText="1"/>
    </xf>
    <xf numFmtId="1" fontId="27" fillId="0" borderId="41" xfId="0" applyNumberFormat="1" applyFont="1" applyBorder="1"/>
    <xf numFmtId="1" fontId="27" fillId="0" borderId="58" xfId="0" applyNumberFormat="1" applyFont="1" applyBorder="1"/>
    <xf numFmtId="0" fontId="27" fillId="0" borderId="49" xfId="0" applyFont="1" applyBorder="1" applyAlignment="1">
      <alignment horizontal="center" vertical="center" wrapText="1"/>
    </xf>
    <xf numFmtId="2" fontId="27" fillId="0" borderId="50" xfId="0" applyNumberFormat="1" applyFont="1" applyBorder="1" applyAlignment="1">
      <alignment horizontal="right" vertical="center" wrapText="1"/>
    </xf>
    <xf numFmtId="1" fontId="27" fillId="0" borderId="51" xfId="0" applyNumberFormat="1" applyFont="1" applyBorder="1"/>
    <xf numFmtId="1" fontId="27" fillId="0" borderId="63" xfId="0" applyNumberFormat="1" applyFont="1" applyBorder="1"/>
    <xf numFmtId="0" fontId="27" fillId="0" borderId="0" xfId="0" applyFont="1"/>
    <xf numFmtId="0" fontId="27" fillId="0" borderId="0" xfId="0" applyFont="1" applyAlignment="1">
      <alignment horizontal="center" vertical="center" wrapText="1"/>
    </xf>
    <xf numFmtId="1" fontId="25" fillId="0" borderId="0" xfId="0" applyNumberFormat="1" applyFont="1" applyAlignment="1">
      <alignment horizontal="right" vertical="center" wrapText="1"/>
    </xf>
    <xf numFmtId="0" fontId="25" fillId="0" borderId="0" xfId="0" applyFont="1" applyAlignment="1">
      <alignment horizontal="right" vertical="center" wrapText="1"/>
    </xf>
    <xf numFmtId="1" fontId="25" fillId="0" borderId="0" xfId="0" applyNumberFormat="1" applyFont="1"/>
    <xf numFmtId="0" fontId="45" fillId="0" borderId="0" xfId="8" applyFont="1"/>
    <xf numFmtId="0" fontId="10" fillId="0" borderId="0" xfId="8" applyFont="1"/>
    <xf numFmtId="0" fontId="23" fillId="3" borderId="53" xfId="8" applyFont="1" applyFill="1" applyBorder="1"/>
    <xf numFmtId="0" fontId="23" fillId="3" borderId="54" xfId="8" applyFont="1" applyFill="1" applyBorder="1"/>
    <xf numFmtId="0" fontId="23" fillId="3" borderId="55" xfId="8" applyFont="1" applyFill="1" applyBorder="1"/>
    <xf numFmtId="0" fontId="28" fillId="0" borderId="5" xfId="8" applyFont="1" applyBorder="1"/>
    <xf numFmtId="0" fontId="28" fillId="0" borderId="6" xfId="8" applyFont="1" applyBorder="1" applyAlignment="1">
      <alignment horizontal="center" vertical="center"/>
    </xf>
    <xf numFmtId="0" fontId="28" fillId="0" borderId="9" xfId="8" applyFont="1" applyBorder="1" applyAlignment="1">
      <alignment horizontal="center" vertical="center"/>
    </xf>
    <xf numFmtId="0" fontId="28" fillId="0" borderId="7" xfId="8" applyFont="1" applyBorder="1" applyAlignment="1">
      <alignment horizontal="center" vertical="center"/>
    </xf>
    <xf numFmtId="0" fontId="23" fillId="0" borderId="7" xfId="8" applyFont="1" applyBorder="1" applyAlignment="1">
      <alignment horizontal="center" vertical="center"/>
    </xf>
    <xf numFmtId="0" fontId="23" fillId="0" borderId="5" xfId="8" applyFont="1" applyBorder="1"/>
    <xf numFmtId="0" fontId="23" fillId="0" borderId="6" xfId="8" applyFont="1" applyBorder="1" applyAlignment="1">
      <alignment horizontal="center" vertical="center"/>
    </xf>
    <xf numFmtId="164" fontId="28" fillId="0" borderId="6" xfId="8" applyNumberFormat="1" applyFont="1" applyBorder="1" applyAlignment="1">
      <alignment horizontal="center" vertical="center"/>
    </xf>
    <xf numFmtId="164" fontId="28" fillId="0" borderId="9" xfId="8" applyNumberFormat="1" applyFont="1" applyBorder="1" applyAlignment="1">
      <alignment horizontal="center" vertical="center"/>
    </xf>
    <xf numFmtId="164" fontId="28" fillId="0" borderId="7" xfId="8" applyNumberFormat="1" applyFont="1" applyBorder="1" applyAlignment="1">
      <alignment horizontal="center" vertical="center"/>
    </xf>
    <xf numFmtId="0" fontId="23" fillId="0" borderId="9" xfId="8" applyFont="1" applyBorder="1" applyAlignment="1">
      <alignment horizontal="center" vertical="center"/>
    </xf>
    <xf numFmtId="0" fontId="23" fillId="0" borderId="13" xfId="8" applyFont="1" applyBorder="1"/>
    <xf numFmtId="0" fontId="28" fillId="0" borderId="14" xfId="8" applyFont="1" applyBorder="1" applyAlignment="1">
      <alignment horizontal="center" vertical="center"/>
    </xf>
    <xf numFmtId="1" fontId="23" fillId="0" borderId="14" xfId="8" applyNumberFormat="1" applyFont="1" applyBorder="1" applyAlignment="1">
      <alignment horizontal="center" vertical="center"/>
    </xf>
    <xf numFmtId="1" fontId="23" fillId="0" borderId="64" xfId="8" applyNumberFormat="1" applyFont="1" applyBorder="1" applyAlignment="1">
      <alignment horizontal="center" vertical="center"/>
    </xf>
    <xf numFmtId="1" fontId="23" fillId="0" borderId="15" xfId="8" applyNumberFormat="1" applyFont="1" applyBorder="1" applyAlignment="1">
      <alignment horizontal="center" vertical="center"/>
    </xf>
    <xf numFmtId="0" fontId="10" fillId="0" borderId="65" xfId="8" applyFont="1" applyBorder="1"/>
    <xf numFmtId="0" fontId="46" fillId="0" borderId="0" xfId="8" applyFont="1"/>
    <xf numFmtId="0" fontId="47" fillId="0" borderId="0" xfId="8" applyFont="1"/>
    <xf numFmtId="0" fontId="47" fillId="0" borderId="0" xfId="8" applyFont="1" applyAlignment="1">
      <alignment vertical="top" wrapText="1"/>
    </xf>
    <xf numFmtId="0" fontId="47" fillId="0" borderId="0" xfId="8" applyFont="1"/>
    <xf numFmtId="0" fontId="24" fillId="0" borderId="0" xfId="8" applyFont="1"/>
    <xf numFmtId="0" fontId="29" fillId="0" borderId="0" xfId="3" applyFont="1"/>
    <xf numFmtId="0" fontId="23" fillId="3" borderId="1" xfId="3" applyFont="1" applyFill="1" applyBorder="1" applyAlignment="1">
      <alignment horizontal="left" vertical="center"/>
    </xf>
    <xf numFmtId="0" fontId="23" fillId="3" borderId="2" xfId="3" applyFont="1" applyFill="1" applyBorder="1" applyAlignment="1">
      <alignment horizontal="left" vertical="center"/>
    </xf>
    <xf numFmtId="0" fontId="23" fillId="3" borderId="4" xfId="3" applyFont="1" applyFill="1" applyBorder="1" applyAlignment="1">
      <alignment horizontal="left" vertical="center"/>
    </xf>
    <xf numFmtId="0" fontId="23" fillId="0" borderId="5" xfId="3" applyFont="1" applyBorder="1"/>
    <xf numFmtId="0" fontId="23" fillId="0" borderId="6" xfId="3" applyFont="1" applyBorder="1"/>
    <xf numFmtId="0" fontId="23" fillId="0" borderId="6" xfId="3" applyFont="1" applyBorder="1" applyAlignment="1">
      <alignment horizontal="center"/>
    </xf>
    <xf numFmtId="0" fontId="23" fillId="0" borderId="7" xfId="3" applyFont="1" applyBorder="1" applyAlignment="1">
      <alignment horizontal="center"/>
    </xf>
    <xf numFmtId="0" fontId="23" fillId="0" borderId="6" xfId="3" applyFont="1" applyBorder="1" applyAlignment="1">
      <alignment horizontal="right"/>
    </xf>
    <xf numFmtId="0" fontId="23" fillId="0" borderId="7" xfId="3" applyFont="1" applyBorder="1" applyAlignment="1">
      <alignment horizontal="right"/>
    </xf>
    <xf numFmtId="0" fontId="28" fillId="0" borderId="5" xfId="3" applyFont="1" applyBorder="1" applyAlignment="1">
      <alignment horizontal="center" vertical="center"/>
    </xf>
    <xf numFmtId="0" fontId="28" fillId="0" borderId="7" xfId="3" applyFont="1" applyBorder="1"/>
    <xf numFmtId="0" fontId="28" fillId="0" borderId="9" xfId="3" applyFont="1" applyBorder="1" applyAlignment="1">
      <alignment horizontal="center" wrapText="1"/>
    </xf>
    <xf numFmtId="0" fontId="15" fillId="0" borderId="10" xfId="0" applyFont="1" applyBorder="1" applyAlignment="1">
      <alignment horizontal="center" wrapText="1"/>
    </xf>
    <xf numFmtId="0" fontId="15" fillId="0" borderId="29" xfId="0" applyFont="1" applyBorder="1" applyAlignment="1">
      <alignment horizontal="center" wrapText="1"/>
    </xf>
    <xf numFmtId="0" fontId="25" fillId="0" borderId="66" xfId="9" applyFont="1" applyBorder="1" applyAlignment="1">
      <alignment horizontal="center" vertical="center"/>
    </xf>
    <xf numFmtId="0" fontId="23" fillId="0" borderId="5" xfId="3" applyFont="1" applyBorder="1" applyAlignment="1">
      <alignment horizontal="center" vertical="center"/>
    </xf>
    <xf numFmtId="0" fontId="23" fillId="0" borderId="7" xfId="3" applyFont="1" applyBorder="1"/>
    <xf numFmtId="0" fontId="34" fillId="0" borderId="67" xfId="10" applyFont="1" applyBorder="1"/>
    <xf numFmtId="0" fontId="23" fillId="0" borderId="67" xfId="3" applyFont="1" applyBorder="1"/>
    <xf numFmtId="0" fontId="28" fillId="0" borderId="67" xfId="3" applyFont="1" applyBorder="1"/>
    <xf numFmtId="0" fontId="34" fillId="0" borderId="0" xfId="10" applyFont="1"/>
    <xf numFmtId="0" fontId="28" fillId="0" borderId="6" xfId="3" applyFont="1" applyBorder="1" applyAlignment="1">
      <alignment horizontal="right"/>
    </xf>
    <xf numFmtId="0" fontId="23" fillId="0" borderId="68" xfId="3" applyFont="1" applyBorder="1" applyAlignment="1">
      <alignment horizontal="right"/>
    </xf>
    <xf numFmtId="0" fontId="28" fillId="0" borderId="68" xfId="3" applyFont="1" applyBorder="1" applyAlignment="1">
      <alignment horizontal="right"/>
    </xf>
    <xf numFmtId="0" fontId="28" fillId="0" borderId="12" xfId="3" applyFont="1" applyBorder="1"/>
    <xf numFmtId="0" fontId="28" fillId="0" borderId="12" xfId="3" applyFont="1" applyBorder="1" applyAlignment="1">
      <alignment horizontal="right"/>
    </xf>
    <xf numFmtId="0" fontId="28" fillId="0" borderId="37" xfId="3" applyFont="1" applyBorder="1" applyAlignment="1">
      <alignment horizontal="right"/>
    </xf>
    <xf numFmtId="0" fontId="28" fillId="0" borderId="13" xfId="3" applyFont="1" applyBorder="1" applyAlignment="1">
      <alignment horizontal="center" vertical="center"/>
    </xf>
    <xf numFmtId="0" fontId="28" fillId="0" borderId="14" xfId="3" applyFont="1" applyBorder="1"/>
    <xf numFmtId="0" fontId="28" fillId="0" borderId="14" xfId="3" applyFont="1" applyBorder="1" applyAlignment="1">
      <alignment horizontal="right"/>
    </xf>
    <xf numFmtId="0" fontId="28" fillId="0" borderId="15" xfId="3" applyFont="1" applyBorder="1" applyAlignment="1">
      <alignment horizontal="right"/>
    </xf>
  </cellXfs>
  <cellStyles count="12">
    <cellStyle name="Normal" xfId="0" builtinId="0"/>
    <cellStyle name="Normal 2" xfId="9" xr:uid="{4DA22E79-86F8-4251-9AD7-26E5BA13BB88}"/>
    <cellStyle name="Normal 2 4" xfId="3" xr:uid="{852B90F6-7937-4FF1-9355-FAFD46CAE84E}"/>
    <cellStyle name="Normal 3" xfId="1" xr:uid="{96F2FBF1-D7F0-426E-B9FE-122998CEE60A}"/>
    <cellStyle name="Normal 3 3 2" xfId="10" xr:uid="{CB1E46AD-75B0-4CFE-A936-5F3F346E9544}"/>
    <cellStyle name="Normal 4 2" xfId="8" xr:uid="{AF7B8E70-ABC9-4C76-967E-359A0AE03FE4}"/>
    <cellStyle name="Normal 4 4" xfId="11" xr:uid="{0FF66C6D-9021-4E68-B305-152291893C26}"/>
    <cellStyle name="Normal 6" xfId="2" xr:uid="{FCE599EE-621B-42A4-8429-659C0D9A6F4E}"/>
    <cellStyle name="Normal 6 2" xfId="7" xr:uid="{4277070E-8AC6-4382-8D48-63B584F750EA}"/>
    <cellStyle name="Normal_KeyCentreCalcs" xfId="6" xr:uid="{60210661-9B36-45B2-B976-32CC6BAC28C9}"/>
    <cellStyle name="Normal_mcrlpsa2sep05data" xfId="5" xr:uid="{75E03B0E-48D7-437D-8209-526361BC0040}"/>
    <cellStyle name="Normal_sepmcr05" xfId="4" xr:uid="{F49D924D-EBBC-43B9-A92F-C73714B137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GB"/>
              <a:t>Manchester Key Centre Inbound Vehicle Counts</a:t>
            </a:r>
          </a:p>
        </c:rich>
      </c:tx>
      <c:overlay val="0"/>
    </c:title>
    <c:autoTitleDeleted val="0"/>
    <c:plotArea>
      <c:layout>
        <c:manualLayout>
          <c:layoutTarget val="inner"/>
          <c:xMode val="edge"/>
          <c:yMode val="edge"/>
          <c:x val="0.12510173450957435"/>
          <c:y val="9.2822734016177161E-2"/>
          <c:w val="0.72537684982360284"/>
          <c:h val="0.79485857754806055"/>
        </c:manualLayout>
      </c:layout>
      <c:barChart>
        <c:barDir val="col"/>
        <c:grouping val="clustered"/>
        <c:varyColors val="0"/>
        <c:ser>
          <c:idx val="0"/>
          <c:order val="0"/>
          <c:tx>
            <c:strRef>
              <c:f>'Tab 17  KC Traffic Trend'!$A$5:$A$22</c:f>
              <c:strCache>
                <c:ptCount val="18"/>
                <c:pt idx="0">
                  <c:v>07:30-09:30</c:v>
                </c:pt>
              </c:strCache>
            </c:strRef>
          </c:tx>
          <c:spPr>
            <a:solidFill>
              <a:srgbClr val="00B0F0"/>
            </a:solidFill>
            <a:ln w="38100" cap="flat" cmpd="sng" algn="ctr">
              <a:noFill/>
              <a:prstDash val="solid"/>
            </a:ln>
            <a:effectLst/>
          </c:spPr>
          <c:invertIfNegative val="0"/>
          <c:cat>
            <c:numRef>
              <c:f>'Tab 17  KC Traffic Trend'!$M$5:$M$28</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 17  KC Traffic Trend'!$T$5:$T$28</c:f>
              <c:numCache>
                <c:formatCode>General</c:formatCode>
                <c:ptCount val="24"/>
                <c:pt idx="0">
                  <c:v>32872</c:v>
                </c:pt>
                <c:pt idx="2">
                  <c:v>34153</c:v>
                </c:pt>
                <c:pt idx="5">
                  <c:v>30434</c:v>
                </c:pt>
                <c:pt idx="8">
                  <c:v>31618</c:v>
                </c:pt>
                <c:pt idx="9">
                  <c:v>29274</c:v>
                </c:pt>
                <c:pt idx="12">
                  <c:v>26526</c:v>
                </c:pt>
                <c:pt idx="13">
                  <c:v>25709</c:v>
                </c:pt>
                <c:pt idx="14">
                  <c:v>25385</c:v>
                </c:pt>
                <c:pt idx="15">
                  <c:v>24699</c:v>
                </c:pt>
                <c:pt idx="16">
                  <c:v>25927</c:v>
                </c:pt>
                <c:pt idx="17">
                  <c:v>25272</c:v>
                </c:pt>
                <c:pt idx="18">
                  <c:v>24554</c:v>
                </c:pt>
                <c:pt idx="19">
                  <c:v>25053</c:v>
                </c:pt>
                <c:pt idx="20">
                  <c:v>23789</c:v>
                </c:pt>
                <c:pt idx="21" formatCode="0">
                  <c:v>23420.666666666668</c:v>
                </c:pt>
                <c:pt idx="22" formatCode="0">
                  <c:v>23097</c:v>
                </c:pt>
                <c:pt idx="23" formatCode="0">
                  <c:v>23408</c:v>
                </c:pt>
              </c:numCache>
            </c:numRef>
          </c:val>
          <c:extLst>
            <c:ext xmlns:c16="http://schemas.microsoft.com/office/drawing/2014/chart" uri="{C3380CC4-5D6E-409C-BE32-E72D297353CC}">
              <c16:uniqueId val="{00000000-B7B9-4F54-A282-FD2F2CFD9606}"/>
            </c:ext>
          </c:extLst>
        </c:ser>
        <c:ser>
          <c:idx val="1"/>
          <c:order val="1"/>
          <c:tx>
            <c:strRef>
              <c:f>'Tab 17  KC Traffic Trend'!$A$23:$A$40</c:f>
              <c:strCache>
                <c:ptCount val="18"/>
                <c:pt idx="0">
                  <c:v>10:00-12:00</c:v>
                </c:pt>
              </c:strCache>
            </c:strRef>
          </c:tx>
          <c:spPr>
            <a:solidFill>
              <a:srgbClr val="FFC000"/>
            </a:solidFill>
            <a:ln w="38100" cap="flat" cmpd="sng" algn="ctr">
              <a:noFill/>
              <a:prstDash val="solid"/>
            </a:ln>
            <a:effectLst/>
          </c:spPr>
          <c:invertIfNegative val="0"/>
          <c:cat>
            <c:numRef>
              <c:f>'Tab 17  KC Traffic Trend'!$M$5:$M$28</c:f>
              <c:numCache>
                <c:formatCode>General</c:formatCode>
                <c:ptCount val="24"/>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numCache>
            </c:numRef>
          </c:cat>
          <c:val>
            <c:numRef>
              <c:f>'Tab 17  KC Traffic Trend'!$T$32:$T$55</c:f>
              <c:numCache>
                <c:formatCode>General</c:formatCode>
                <c:ptCount val="24"/>
                <c:pt idx="0">
                  <c:v>18759</c:v>
                </c:pt>
                <c:pt idx="2">
                  <c:v>18697</c:v>
                </c:pt>
                <c:pt idx="5">
                  <c:v>17262</c:v>
                </c:pt>
                <c:pt idx="8">
                  <c:v>16620</c:v>
                </c:pt>
                <c:pt idx="9">
                  <c:v>16939</c:v>
                </c:pt>
                <c:pt idx="12">
                  <c:v>15988</c:v>
                </c:pt>
                <c:pt idx="13">
                  <c:v>14271</c:v>
                </c:pt>
                <c:pt idx="14">
                  <c:v>13868</c:v>
                </c:pt>
                <c:pt idx="15">
                  <c:v>12976</c:v>
                </c:pt>
                <c:pt idx="16">
                  <c:v>13760</c:v>
                </c:pt>
                <c:pt idx="17">
                  <c:v>13343</c:v>
                </c:pt>
                <c:pt idx="18">
                  <c:v>13515</c:v>
                </c:pt>
                <c:pt idx="19">
                  <c:v>14624</c:v>
                </c:pt>
                <c:pt idx="20">
                  <c:v>14046</c:v>
                </c:pt>
                <c:pt idx="21">
                  <c:v>14090</c:v>
                </c:pt>
                <c:pt idx="22">
                  <c:v>14544</c:v>
                </c:pt>
                <c:pt idx="23">
                  <c:v>14695</c:v>
                </c:pt>
              </c:numCache>
            </c:numRef>
          </c:val>
          <c:extLst>
            <c:ext xmlns:c16="http://schemas.microsoft.com/office/drawing/2014/chart" uri="{C3380CC4-5D6E-409C-BE32-E72D297353CC}">
              <c16:uniqueId val="{00000001-B7B9-4F54-A282-FD2F2CFD9606}"/>
            </c:ext>
          </c:extLst>
        </c:ser>
        <c:dLbls>
          <c:showLegendKey val="0"/>
          <c:showVal val="0"/>
          <c:showCatName val="0"/>
          <c:showSerName val="0"/>
          <c:showPercent val="0"/>
          <c:showBubbleSize val="0"/>
        </c:dLbls>
        <c:gapWidth val="150"/>
        <c:axId val="604921136"/>
        <c:axId val="604919176"/>
      </c:barChart>
      <c:catAx>
        <c:axId val="604921136"/>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n-GB"/>
                  <a:t>Year</a:t>
                </a:r>
              </a:p>
            </c:rich>
          </c:tx>
          <c:overlay val="0"/>
        </c:title>
        <c:numFmt formatCode="General" sourceLinked="1"/>
        <c:majorTickMark val="none"/>
        <c:minorTickMark val="none"/>
        <c:tickLblPos val="nextTo"/>
        <c:txPr>
          <a:bodyPr rot="5400000" vert="horz"/>
          <a:lstStyle/>
          <a:p>
            <a:pPr>
              <a:defRPr sz="800" b="0" i="0" u="none" strike="noStrike" baseline="0">
                <a:solidFill>
                  <a:srgbClr val="000000"/>
                </a:solidFill>
                <a:latin typeface="Calibri"/>
                <a:ea typeface="Calibri"/>
                <a:cs typeface="Calibri"/>
              </a:defRPr>
            </a:pPr>
            <a:endParaRPr lang="en-US"/>
          </a:p>
        </c:txPr>
        <c:crossAx val="604919176"/>
        <c:crosses val="autoZero"/>
        <c:auto val="1"/>
        <c:lblAlgn val="ctr"/>
        <c:lblOffset val="100"/>
        <c:tickLblSkip val="1"/>
        <c:noMultiLvlLbl val="0"/>
      </c:catAx>
      <c:valAx>
        <c:axId val="60491917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9.9740164058440064E-3"/>
              <c:y val="0.43857563644951852"/>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4921136"/>
        <c:crosses val="autoZero"/>
        <c:crossBetween val="between"/>
      </c:valAx>
    </c:plotArea>
    <c:legend>
      <c:legendPos val="r"/>
      <c:layout>
        <c:manualLayout>
          <c:xMode val="edge"/>
          <c:yMode val="edge"/>
          <c:x val="0.85721076462329693"/>
          <c:y val="0.31476620742872813"/>
          <c:w val="0.13310568741795073"/>
          <c:h val="0.11553207048214671"/>
        </c:manualLayout>
      </c:layout>
      <c:overlay val="0"/>
      <c:spPr>
        <a:ln w="0">
          <a:solidFill>
            <a:schemeClr val="dk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Manchester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strRef>
              <c:f>'Table 23 KC Car&amp;Non-carTrips '!$B$3:$B$21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'!$C$3:$C$21</c:f>
              <c:numCache>
                <c:formatCode>0</c:formatCode>
                <c:ptCount val="19"/>
                <c:pt idx="0">
                  <c:v>31955.399999999998</c:v>
                </c:pt>
                <c:pt idx="3">
                  <c:v>32566.799999999999</c:v>
                </c:pt>
                <c:pt idx="4">
                  <c:v>32957.760000000002</c:v>
                </c:pt>
                <c:pt idx="7">
                  <c:v>27020.639999999999</c:v>
                </c:pt>
                <c:pt idx="8">
                  <c:v>27402.240000000002</c:v>
                </c:pt>
                <c:pt idx="9">
                  <c:v>26800.81</c:v>
                </c:pt>
                <c:pt idx="10">
                  <c:v>25734.400000000001</c:v>
                </c:pt>
                <c:pt idx="11">
                  <c:v>26815.32</c:v>
                </c:pt>
                <c:pt idx="12">
                  <c:v>25835</c:v>
                </c:pt>
                <c:pt idx="13">
                  <c:v>24987.89559388777</c:v>
                </c:pt>
                <c:pt idx="14">
                  <c:v>25085.442334180578</c:v>
                </c:pt>
                <c:pt idx="15">
                  <c:v>23778.519401306723</c:v>
                </c:pt>
                <c:pt idx="16">
                  <c:v>23376.59964180028</c:v>
                </c:pt>
                <c:pt idx="17">
                  <c:v>22622.604743738892</c:v>
                </c:pt>
                <c:pt idx="18">
                  <c:v>23318.713700475251</c:v>
                </c:pt>
              </c:numCache>
            </c:numRef>
          </c:val>
          <c:extLst>
            <c:ext xmlns:c16="http://schemas.microsoft.com/office/drawing/2014/chart" uri="{C3380CC4-5D6E-409C-BE32-E72D297353CC}">
              <c16:uniqueId val="{00000000-D553-4096-BDBA-62921747C962}"/>
            </c:ext>
          </c:extLst>
        </c:ser>
        <c:ser>
          <c:idx val="1"/>
          <c:order val="1"/>
          <c:tx>
            <c:v>Bus</c:v>
          </c:tx>
          <c:spPr>
            <a:solidFill>
              <a:srgbClr val="FFFF00"/>
            </a:solidFill>
            <a:ln>
              <a:solidFill>
                <a:schemeClr val="tx1"/>
              </a:solidFill>
            </a:ln>
          </c:spPr>
          <c:invertIfNegative val="0"/>
          <c:cat>
            <c:strRef>
              <c:f>'Table 23 KC Car&amp;Non-carTrips '!$B$3:$B$21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'!$D$3:$D$21</c:f>
              <c:numCache>
                <c:formatCode>0</c:formatCode>
                <c:ptCount val="19"/>
                <c:pt idx="0">
                  <c:v>25254</c:v>
                </c:pt>
                <c:pt idx="3">
                  <c:v>24696</c:v>
                </c:pt>
                <c:pt idx="4">
                  <c:v>25071</c:v>
                </c:pt>
                <c:pt idx="7">
                  <c:v>24615</c:v>
                </c:pt>
                <c:pt idx="8">
                  <c:v>23418</c:v>
                </c:pt>
                <c:pt idx="9">
                  <c:v>22438</c:v>
                </c:pt>
                <c:pt idx="10">
                  <c:v>22286</c:v>
                </c:pt>
                <c:pt idx="11">
                  <c:v>23300</c:v>
                </c:pt>
                <c:pt idx="12">
                  <c:v>23038</c:v>
                </c:pt>
                <c:pt idx="13">
                  <c:v>23092</c:v>
                </c:pt>
                <c:pt idx="14">
                  <c:v>22640</c:v>
                </c:pt>
                <c:pt idx="15">
                  <c:v>21727</c:v>
                </c:pt>
                <c:pt idx="16">
                  <c:v>21210</c:v>
                </c:pt>
                <c:pt idx="17">
                  <c:v>22669</c:v>
                </c:pt>
                <c:pt idx="18">
                  <c:v>21701</c:v>
                </c:pt>
              </c:numCache>
            </c:numRef>
          </c:val>
          <c:extLst>
            <c:ext xmlns:c16="http://schemas.microsoft.com/office/drawing/2014/chart" uri="{C3380CC4-5D6E-409C-BE32-E72D297353CC}">
              <c16:uniqueId val="{00000001-D553-4096-BDBA-62921747C962}"/>
            </c:ext>
          </c:extLst>
        </c:ser>
        <c:ser>
          <c:idx val="4"/>
          <c:order val="2"/>
          <c:tx>
            <c:v>Walk</c:v>
          </c:tx>
          <c:spPr>
            <a:solidFill>
              <a:srgbClr val="FFC000"/>
            </a:solidFill>
            <a:ln>
              <a:solidFill>
                <a:schemeClr val="tx1"/>
              </a:solidFill>
            </a:ln>
          </c:spPr>
          <c:invertIfNegative val="0"/>
          <c:cat>
            <c:strRef>
              <c:f>'Table 23 KC Car&amp;Non-carTrips '!$B$3:$B$21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'!$H$3:$H$21</c:f>
              <c:numCache>
                <c:formatCode>0</c:formatCode>
                <c:ptCount val="19"/>
                <c:pt idx="0">
                  <c:v>5652.97</c:v>
                </c:pt>
                <c:pt idx="3">
                  <c:v>6143.46</c:v>
                </c:pt>
                <c:pt idx="4">
                  <c:v>7485</c:v>
                </c:pt>
                <c:pt idx="7">
                  <c:v>8877</c:v>
                </c:pt>
                <c:pt idx="8" formatCode="General">
                  <c:v>9599</c:v>
                </c:pt>
                <c:pt idx="9" formatCode="General">
                  <c:v>9207</c:v>
                </c:pt>
                <c:pt idx="10" formatCode="General">
                  <c:v>11009</c:v>
                </c:pt>
                <c:pt idx="11" formatCode="General">
                  <c:v>10348</c:v>
                </c:pt>
                <c:pt idx="12" formatCode="General">
                  <c:v>10277</c:v>
                </c:pt>
                <c:pt idx="13" formatCode="General">
                  <c:v>10506</c:v>
                </c:pt>
                <c:pt idx="14" formatCode="General">
                  <c:v>11773</c:v>
                </c:pt>
                <c:pt idx="15" formatCode="General">
                  <c:v>11821</c:v>
                </c:pt>
                <c:pt idx="16">
                  <c:v>12733.666666666666</c:v>
                </c:pt>
                <c:pt idx="17">
                  <c:v>14463</c:v>
                </c:pt>
                <c:pt idx="18">
                  <c:v>13352</c:v>
                </c:pt>
              </c:numCache>
            </c:numRef>
          </c:val>
          <c:extLst>
            <c:ext xmlns:c16="http://schemas.microsoft.com/office/drawing/2014/chart" uri="{C3380CC4-5D6E-409C-BE32-E72D297353CC}">
              <c16:uniqueId val="{00000002-D553-4096-BDBA-62921747C962}"/>
            </c:ext>
          </c:extLst>
        </c:ser>
        <c:ser>
          <c:idx val="2"/>
          <c:order val="3"/>
          <c:tx>
            <c:v>Rail</c:v>
          </c:tx>
          <c:spPr>
            <a:solidFill>
              <a:schemeClr val="bg1">
                <a:lumMod val="75000"/>
              </a:schemeClr>
            </a:solidFill>
            <a:ln>
              <a:solidFill>
                <a:schemeClr val="tx1"/>
              </a:solidFill>
            </a:ln>
          </c:spPr>
          <c:invertIfNegative val="0"/>
          <c:cat>
            <c:strRef>
              <c:f>'Table 23 KC Car&amp;Non-carTrips '!$B$3:$B$21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'!$E$3:$E$21</c:f>
              <c:numCache>
                <c:formatCode>General</c:formatCode>
                <c:ptCount val="19"/>
                <c:pt idx="0">
                  <c:v>16612</c:v>
                </c:pt>
                <c:pt idx="3">
                  <c:v>16743</c:v>
                </c:pt>
                <c:pt idx="4">
                  <c:v>18402</c:v>
                </c:pt>
                <c:pt idx="7" formatCode="0">
                  <c:v>20386</c:v>
                </c:pt>
                <c:pt idx="8">
                  <c:v>21291</c:v>
                </c:pt>
                <c:pt idx="9">
                  <c:v>22899</c:v>
                </c:pt>
                <c:pt idx="10">
                  <c:v>22414</c:v>
                </c:pt>
                <c:pt idx="11">
                  <c:v>25949</c:v>
                </c:pt>
                <c:pt idx="12">
                  <c:v>24914</c:v>
                </c:pt>
                <c:pt idx="13">
                  <c:v>25435</c:v>
                </c:pt>
                <c:pt idx="14">
                  <c:v>28533</c:v>
                </c:pt>
                <c:pt idx="15">
                  <c:v>28669</c:v>
                </c:pt>
                <c:pt idx="16">
                  <c:v>28527</c:v>
                </c:pt>
                <c:pt idx="17">
                  <c:v>28709</c:v>
                </c:pt>
                <c:pt idx="18">
                  <c:v>14699</c:v>
                </c:pt>
              </c:numCache>
            </c:numRef>
          </c:val>
          <c:extLst>
            <c:ext xmlns:c16="http://schemas.microsoft.com/office/drawing/2014/chart" uri="{C3380CC4-5D6E-409C-BE32-E72D297353CC}">
              <c16:uniqueId val="{00000003-D553-4096-BDBA-62921747C962}"/>
            </c:ext>
          </c:extLst>
        </c:ser>
        <c:ser>
          <c:idx val="5"/>
          <c:order val="4"/>
          <c:tx>
            <c:strRef>
              <c:f>'Table 23 KC Car&amp;Non-carTrips '!$F$2</c:f>
              <c:strCache>
                <c:ptCount val="1"/>
                <c:pt idx="0">
                  <c:v>Metro</c:v>
                </c:pt>
              </c:strCache>
            </c:strRef>
          </c:tx>
          <c:invertIfNegative val="0"/>
          <c:cat>
            <c:strRef>
              <c:f>'Table 23 KC Car&amp;Non-carTrips '!$B$3:$B$21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'!$F$3:$F$21</c:f>
              <c:numCache>
                <c:formatCode>General</c:formatCode>
                <c:ptCount val="19"/>
                <c:pt idx="0">
                  <c:v>6301</c:v>
                </c:pt>
                <c:pt idx="3">
                  <c:v>6556</c:v>
                </c:pt>
                <c:pt idx="4">
                  <c:v>6048</c:v>
                </c:pt>
                <c:pt idx="7" formatCode="0">
                  <c:v>6716</c:v>
                </c:pt>
                <c:pt idx="8">
                  <c:v>6448</c:v>
                </c:pt>
                <c:pt idx="9">
                  <c:v>6832</c:v>
                </c:pt>
                <c:pt idx="10">
                  <c:v>7787</c:v>
                </c:pt>
                <c:pt idx="11">
                  <c:v>9086</c:v>
                </c:pt>
                <c:pt idx="12">
                  <c:v>10731</c:v>
                </c:pt>
                <c:pt idx="13">
                  <c:v>10942</c:v>
                </c:pt>
                <c:pt idx="14">
                  <c:v>13183</c:v>
                </c:pt>
                <c:pt idx="15">
                  <c:v>14437</c:v>
                </c:pt>
                <c:pt idx="16">
                  <c:v>18100</c:v>
                </c:pt>
                <c:pt idx="17">
                  <c:v>18983</c:v>
                </c:pt>
                <c:pt idx="18">
                  <c:v>14874</c:v>
                </c:pt>
              </c:numCache>
            </c:numRef>
          </c:val>
          <c:extLst>
            <c:ext xmlns:c16="http://schemas.microsoft.com/office/drawing/2014/chart" uri="{C3380CC4-5D6E-409C-BE32-E72D297353CC}">
              <c16:uniqueId val="{00000004-D553-4096-BDBA-62921747C962}"/>
            </c:ext>
          </c:extLst>
        </c:ser>
        <c:ser>
          <c:idx val="3"/>
          <c:order val="5"/>
          <c:tx>
            <c:v>Cycle</c:v>
          </c:tx>
          <c:spPr>
            <a:solidFill>
              <a:schemeClr val="tx1"/>
            </a:solidFill>
            <a:ln>
              <a:solidFill>
                <a:schemeClr val="tx1"/>
              </a:solidFill>
            </a:ln>
          </c:spPr>
          <c:invertIfNegative val="0"/>
          <c:cat>
            <c:strRef>
              <c:f>'Table 23 KC Car&amp;Non-carTrips '!$B$3:$B$21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'!$G$3:$G$21</c:f>
              <c:numCache>
                <c:formatCode>0</c:formatCode>
                <c:ptCount val="19"/>
                <c:pt idx="0">
                  <c:v>509</c:v>
                </c:pt>
                <c:pt idx="3">
                  <c:v>562</c:v>
                </c:pt>
                <c:pt idx="4">
                  <c:v>470</c:v>
                </c:pt>
                <c:pt idx="7">
                  <c:v>1102</c:v>
                </c:pt>
                <c:pt idx="8">
                  <c:v>1143</c:v>
                </c:pt>
                <c:pt idx="9">
                  <c:v>1190</c:v>
                </c:pt>
                <c:pt idx="10">
                  <c:v>1476</c:v>
                </c:pt>
                <c:pt idx="11">
                  <c:v>1542</c:v>
                </c:pt>
                <c:pt idx="12">
                  <c:v>1638</c:v>
                </c:pt>
                <c:pt idx="13">
                  <c:v>1648</c:v>
                </c:pt>
                <c:pt idx="14">
                  <c:v>1781</c:v>
                </c:pt>
                <c:pt idx="15">
                  <c:v>1892</c:v>
                </c:pt>
                <c:pt idx="16">
                  <c:v>2131.6666666666665</c:v>
                </c:pt>
                <c:pt idx="17">
                  <c:v>2477</c:v>
                </c:pt>
                <c:pt idx="18">
                  <c:v>1954</c:v>
                </c:pt>
              </c:numCache>
            </c:numRef>
          </c:val>
          <c:extLst>
            <c:ext xmlns:c16="http://schemas.microsoft.com/office/drawing/2014/chart" uri="{C3380CC4-5D6E-409C-BE32-E72D297353CC}">
              <c16:uniqueId val="{00000005-D553-4096-BDBA-62921747C962}"/>
            </c:ext>
          </c:extLst>
        </c:ser>
        <c:dLbls>
          <c:showLegendKey val="0"/>
          <c:showVal val="0"/>
          <c:showCatName val="0"/>
          <c:showSerName val="0"/>
          <c:showPercent val="0"/>
          <c:showBubbleSize val="0"/>
        </c:dLbls>
        <c:gapWidth val="150"/>
        <c:axId val="604919960"/>
        <c:axId val="604920744"/>
      </c:barChart>
      <c:catAx>
        <c:axId val="60491996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4920744"/>
        <c:crosses val="autoZero"/>
        <c:auto val="1"/>
        <c:lblAlgn val="ctr"/>
        <c:lblOffset val="100"/>
        <c:noMultiLvlLbl val="0"/>
      </c:catAx>
      <c:valAx>
        <c:axId val="604920744"/>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47314872158E-2"/>
              <c:y val="0.43939671144048176"/>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4919960"/>
        <c:crosses val="autoZero"/>
        <c:crossBetween val="between"/>
      </c:valAx>
    </c:plotArea>
    <c:legend>
      <c:legendPos val="r"/>
      <c:layout>
        <c:manualLayout>
          <c:xMode val="edge"/>
          <c:yMode val="edge"/>
          <c:x val="0.89220644698567186"/>
          <c:y val="0.41372182337501928"/>
          <c:w val="9.7459052468262239E-2"/>
          <c:h val="0.54870232650779427"/>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Manchester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strRef>
              <c:f>'Table 23 KC Car&amp;Non-carTrips '!$B$23:$B$41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'!$C$23:$C$41</c:f>
              <c:numCache>
                <c:formatCode>0</c:formatCode>
                <c:ptCount val="19"/>
                <c:pt idx="0">
                  <c:v>17559.96</c:v>
                </c:pt>
                <c:pt idx="3">
                  <c:v>16158.54</c:v>
                </c:pt>
                <c:pt idx="4">
                  <c:v>18540.939999999999</c:v>
                </c:pt>
                <c:pt idx="7">
                  <c:v>15451.62</c:v>
                </c:pt>
                <c:pt idx="8">
                  <c:v>15385.919999999998</c:v>
                </c:pt>
                <c:pt idx="9">
                  <c:v>14594.999999999998</c:v>
                </c:pt>
                <c:pt idx="10">
                  <c:v>13325.929999999998</c:v>
                </c:pt>
                <c:pt idx="11">
                  <c:v>14226.080000000002</c:v>
                </c:pt>
                <c:pt idx="12">
                  <c:v>14009.81</c:v>
                </c:pt>
                <c:pt idx="13">
                  <c:v>14271.535166883974</c:v>
                </c:pt>
                <c:pt idx="14">
                  <c:v>14826.979089981871</c:v>
                </c:pt>
                <c:pt idx="15">
                  <c:v>14343.056603011748</c:v>
                </c:pt>
                <c:pt idx="16">
                  <c:v>15013.019341797974</c:v>
                </c:pt>
                <c:pt idx="17">
                  <c:v>15225.73270771627</c:v>
                </c:pt>
                <c:pt idx="18">
                  <c:v>15154.97084719116</c:v>
                </c:pt>
              </c:numCache>
            </c:numRef>
          </c:val>
          <c:extLst>
            <c:ext xmlns:c16="http://schemas.microsoft.com/office/drawing/2014/chart" uri="{C3380CC4-5D6E-409C-BE32-E72D297353CC}">
              <c16:uniqueId val="{00000000-3677-42A5-8DDC-B9E98CBE54AA}"/>
            </c:ext>
          </c:extLst>
        </c:ser>
        <c:ser>
          <c:idx val="1"/>
          <c:order val="1"/>
          <c:tx>
            <c:v>Bus</c:v>
          </c:tx>
          <c:spPr>
            <a:solidFill>
              <a:srgbClr val="FFFF00"/>
            </a:solidFill>
            <a:ln>
              <a:solidFill>
                <a:schemeClr val="tx1"/>
              </a:solidFill>
            </a:ln>
          </c:spPr>
          <c:invertIfNegative val="0"/>
          <c:cat>
            <c:strRef>
              <c:f>'Table 23 KC Car&amp;Non-carTrips '!$B$23:$B$41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'!$D$23:$D$41</c:f>
              <c:numCache>
                <c:formatCode>0</c:formatCode>
                <c:ptCount val="19"/>
                <c:pt idx="0">
                  <c:v>11415</c:v>
                </c:pt>
                <c:pt idx="3">
                  <c:v>11655</c:v>
                </c:pt>
                <c:pt idx="4">
                  <c:v>13079</c:v>
                </c:pt>
                <c:pt idx="7">
                  <c:v>15379</c:v>
                </c:pt>
                <c:pt idx="8">
                  <c:v>13851</c:v>
                </c:pt>
                <c:pt idx="9">
                  <c:v>14809</c:v>
                </c:pt>
                <c:pt idx="10">
                  <c:v>14060</c:v>
                </c:pt>
                <c:pt idx="11">
                  <c:v>13743</c:v>
                </c:pt>
                <c:pt idx="12">
                  <c:v>13649</c:v>
                </c:pt>
                <c:pt idx="13">
                  <c:v>13728</c:v>
                </c:pt>
                <c:pt idx="14">
                  <c:v>13707</c:v>
                </c:pt>
                <c:pt idx="15">
                  <c:v>12427</c:v>
                </c:pt>
                <c:pt idx="16">
                  <c:v>12124</c:v>
                </c:pt>
                <c:pt idx="17">
                  <c:v>11817</c:v>
                </c:pt>
                <c:pt idx="18">
                  <c:v>11252</c:v>
                </c:pt>
              </c:numCache>
            </c:numRef>
          </c:val>
          <c:extLst>
            <c:ext xmlns:c16="http://schemas.microsoft.com/office/drawing/2014/chart" uri="{C3380CC4-5D6E-409C-BE32-E72D297353CC}">
              <c16:uniqueId val="{00000001-3677-42A5-8DDC-B9E98CBE54AA}"/>
            </c:ext>
          </c:extLst>
        </c:ser>
        <c:ser>
          <c:idx val="4"/>
          <c:order val="2"/>
          <c:tx>
            <c:v>Walk</c:v>
          </c:tx>
          <c:spPr>
            <a:solidFill>
              <a:srgbClr val="FFC000"/>
            </a:solidFill>
            <a:ln>
              <a:solidFill>
                <a:schemeClr val="tx1"/>
              </a:solidFill>
            </a:ln>
          </c:spPr>
          <c:invertIfNegative val="0"/>
          <c:cat>
            <c:strRef>
              <c:f>'Table 23 KC Car&amp;Non-carTrips '!$B$23:$B$41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'!$H$23:$H$41</c:f>
              <c:numCache>
                <c:formatCode>0</c:formatCode>
                <c:ptCount val="19"/>
                <c:pt idx="0">
                  <c:v>3173.7899999999995</c:v>
                </c:pt>
                <c:pt idx="3">
                  <c:v>3890.52</c:v>
                </c:pt>
                <c:pt idx="4">
                  <c:v>3528</c:v>
                </c:pt>
                <c:pt idx="7">
                  <c:v>5320</c:v>
                </c:pt>
                <c:pt idx="8">
                  <c:v>5583</c:v>
                </c:pt>
                <c:pt idx="9">
                  <c:v>5063</c:v>
                </c:pt>
                <c:pt idx="10">
                  <c:v>6212</c:v>
                </c:pt>
                <c:pt idx="11">
                  <c:v>5454</c:v>
                </c:pt>
                <c:pt idx="12">
                  <c:v>5846</c:v>
                </c:pt>
                <c:pt idx="13">
                  <c:v>6146</c:v>
                </c:pt>
                <c:pt idx="14">
                  <c:v>6354</c:v>
                </c:pt>
                <c:pt idx="15" formatCode="General">
                  <c:v>6176</c:v>
                </c:pt>
                <c:pt idx="16" formatCode="General">
                  <c:v>5890</c:v>
                </c:pt>
                <c:pt idx="17" formatCode="General">
                  <c:v>6650</c:v>
                </c:pt>
                <c:pt idx="18">
                  <c:v>6567</c:v>
                </c:pt>
              </c:numCache>
            </c:numRef>
          </c:val>
          <c:extLst>
            <c:ext xmlns:c16="http://schemas.microsoft.com/office/drawing/2014/chart" uri="{C3380CC4-5D6E-409C-BE32-E72D297353CC}">
              <c16:uniqueId val="{00000002-3677-42A5-8DDC-B9E98CBE54AA}"/>
            </c:ext>
          </c:extLst>
        </c:ser>
        <c:ser>
          <c:idx val="2"/>
          <c:order val="3"/>
          <c:tx>
            <c:v>Rail</c:v>
          </c:tx>
          <c:spPr>
            <a:solidFill>
              <a:schemeClr val="bg1">
                <a:lumMod val="75000"/>
              </a:schemeClr>
            </a:solidFill>
            <a:ln>
              <a:solidFill>
                <a:schemeClr val="tx1"/>
              </a:solidFill>
            </a:ln>
          </c:spPr>
          <c:invertIfNegative val="0"/>
          <c:cat>
            <c:strRef>
              <c:f>'Table 23 KC Car&amp;Non-carTrips '!$B$23:$B$41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'!$E$23:$E$41</c:f>
              <c:numCache>
                <c:formatCode>General</c:formatCode>
                <c:ptCount val="19"/>
                <c:pt idx="0">
                  <c:v>6287</c:v>
                </c:pt>
                <c:pt idx="3">
                  <c:v>6429</c:v>
                </c:pt>
                <c:pt idx="4">
                  <c:v>7087</c:v>
                </c:pt>
                <c:pt idx="7" formatCode="0">
                  <c:v>9906</c:v>
                </c:pt>
                <c:pt idx="8">
                  <c:v>9266</c:v>
                </c:pt>
                <c:pt idx="9">
                  <c:v>11523</c:v>
                </c:pt>
                <c:pt idx="10">
                  <c:v>8847</c:v>
                </c:pt>
                <c:pt idx="11">
                  <c:v>10281</c:v>
                </c:pt>
                <c:pt idx="12">
                  <c:v>9921</c:v>
                </c:pt>
                <c:pt idx="13">
                  <c:v>9073</c:v>
                </c:pt>
                <c:pt idx="14">
                  <c:v>9244</c:v>
                </c:pt>
                <c:pt idx="15">
                  <c:v>9887</c:v>
                </c:pt>
                <c:pt idx="16">
                  <c:v>10996</c:v>
                </c:pt>
                <c:pt idx="17">
                  <c:v>10019</c:v>
                </c:pt>
                <c:pt idx="18">
                  <c:v>4201</c:v>
                </c:pt>
              </c:numCache>
            </c:numRef>
          </c:val>
          <c:extLst>
            <c:ext xmlns:c16="http://schemas.microsoft.com/office/drawing/2014/chart" uri="{C3380CC4-5D6E-409C-BE32-E72D297353CC}">
              <c16:uniqueId val="{00000003-3677-42A5-8DDC-B9E98CBE54AA}"/>
            </c:ext>
          </c:extLst>
        </c:ser>
        <c:ser>
          <c:idx val="5"/>
          <c:order val="4"/>
          <c:tx>
            <c:strRef>
              <c:f>'Table 23 KC Car&amp;Non-carTrips '!$F$2</c:f>
              <c:strCache>
                <c:ptCount val="1"/>
                <c:pt idx="0">
                  <c:v>Metro</c:v>
                </c:pt>
              </c:strCache>
            </c:strRef>
          </c:tx>
          <c:invertIfNegative val="0"/>
          <c:cat>
            <c:strRef>
              <c:f>'Table 23 KC Car&amp;Non-carTrips '!$B$23:$B$41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'!$F$23:$F$41</c:f>
              <c:numCache>
                <c:formatCode>General</c:formatCode>
                <c:ptCount val="19"/>
                <c:pt idx="0">
                  <c:v>2408</c:v>
                </c:pt>
                <c:pt idx="3">
                  <c:v>2451</c:v>
                </c:pt>
                <c:pt idx="4">
                  <c:v>2801</c:v>
                </c:pt>
                <c:pt idx="7" formatCode="0">
                  <c:v>3450</c:v>
                </c:pt>
                <c:pt idx="8">
                  <c:v>2947</c:v>
                </c:pt>
                <c:pt idx="9">
                  <c:v>2695</c:v>
                </c:pt>
                <c:pt idx="10">
                  <c:v>3394</c:v>
                </c:pt>
                <c:pt idx="11">
                  <c:v>4530</c:v>
                </c:pt>
                <c:pt idx="12">
                  <c:v>5019</c:v>
                </c:pt>
                <c:pt idx="13">
                  <c:v>4731</c:v>
                </c:pt>
                <c:pt idx="14">
                  <c:v>4743</c:v>
                </c:pt>
                <c:pt idx="15">
                  <c:v>5291</c:v>
                </c:pt>
                <c:pt idx="16">
                  <c:v>5535</c:v>
                </c:pt>
                <c:pt idx="17">
                  <c:v>5664</c:v>
                </c:pt>
                <c:pt idx="18">
                  <c:v>4048</c:v>
                </c:pt>
              </c:numCache>
            </c:numRef>
          </c:val>
          <c:extLst>
            <c:ext xmlns:c16="http://schemas.microsoft.com/office/drawing/2014/chart" uri="{C3380CC4-5D6E-409C-BE32-E72D297353CC}">
              <c16:uniqueId val="{00000004-3677-42A5-8DDC-B9E98CBE54AA}"/>
            </c:ext>
          </c:extLst>
        </c:ser>
        <c:ser>
          <c:idx val="3"/>
          <c:order val="5"/>
          <c:tx>
            <c:v>Cycle</c:v>
          </c:tx>
          <c:spPr>
            <a:solidFill>
              <a:schemeClr val="tx1"/>
            </a:solidFill>
            <a:ln>
              <a:solidFill>
                <a:schemeClr val="tx1"/>
              </a:solidFill>
            </a:ln>
          </c:spPr>
          <c:invertIfNegative val="0"/>
          <c:cat>
            <c:strRef>
              <c:f>'Table 23 KC Car&amp;Non-carTrips '!$B$23:$B$41</c:f>
              <c:strCach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strCache>
            </c:strRef>
          </c:cat>
          <c:val>
            <c:numRef>
              <c:f>'Table 23 KC Car&amp;Non-carTrips '!$G$23:$G$41</c:f>
              <c:numCache>
                <c:formatCode>0</c:formatCode>
                <c:ptCount val="19"/>
                <c:pt idx="0">
                  <c:v>184</c:v>
                </c:pt>
                <c:pt idx="3">
                  <c:v>234</c:v>
                </c:pt>
                <c:pt idx="4">
                  <c:v>139</c:v>
                </c:pt>
                <c:pt idx="7">
                  <c:v>466</c:v>
                </c:pt>
                <c:pt idx="8">
                  <c:v>321</c:v>
                </c:pt>
                <c:pt idx="9">
                  <c:v>368</c:v>
                </c:pt>
                <c:pt idx="10">
                  <c:v>456</c:v>
                </c:pt>
                <c:pt idx="11">
                  <c:v>410</c:v>
                </c:pt>
                <c:pt idx="12">
                  <c:v>411</c:v>
                </c:pt>
                <c:pt idx="13">
                  <c:v>486</c:v>
                </c:pt>
                <c:pt idx="14">
                  <c:v>525</c:v>
                </c:pt>
                <c:pt idx="15">
                  <c:v>557</c:v>
                </c:pt>
                <c:pt idx="16">
                  <c:v>578</c:v>
                </c:pt>
                <c:pt idx="17">
                  <c:v>651</c:v>
                </c:pt>
                <c:pt idx="18">
                  <c:v>502</c:v>
                </c:pt>
              </c:numCache>
            </c:numRef>
          </c:val>
          <c:extLst>
            <c:ext xmlns:c16="http://schemas.microsoft.com/office/drawing/2014/chart" uri="{C3380CC4-5D6E-409C-BE32-E72D297353CC}">
              <c16:uniqueId val="{00000005-3677-42A5-8DDC-B9E98CBE54AA}"/>
            </c:ext>
          </c:extLst>
        </c:ser>
        <c:dLbls>
          <c:showLegendKey val="0"/>
          <c:showVal val="0"/>
          <c:showCatName val="0"/>
          <c:showSerName val="0"/>
          <c:showPercent val="0"/>
          <c:showBubbleSize val="0"/>
        </c:dLbls>
        <c:gapWidth val="150"/>
        <c:axId val="665281888"/>
        <c:axId val="665283456"/>
      </c:barChart>
      <c:catAx>
        <c:axId val="66528188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65283456"/>
        <c:crosses val="autoZero"/>
        <c:auto val="1"/>
        <c:lblAlgn val="ctr"/>
        <c:lblOffset val="100"/>
        <c:noMultiLvlLbl val="0"/>
      </c:catAx>
      <c:valAx>
        <c:axId val="665283456"/>
        <c:scaling>
          <c:orientation val="minMax"/>
          <c:max val="20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65281888"/>
        <c:crosses val="autoZero"/>
        <c:crossBetween val="between"/>
      </c:valAx>
    </c:plotArea>
    <c:legend>
      <c:legendPos val="r"/>
      <c:layout>
        <c:manualLayout>
          <c:xMode val="edge"/>
          <c:yMode val="edge"/>
          <c:x val="0.88988994256350318"/>
          <c:y val="0.29158724084647408"/>
          <c:w val="9.2621376960292129E-2"/>
          <c:h val="0.61248329672170976"/>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457200</xdr:colOff>
      <xdr:row>38</xdr:row>
      <xdr:rowOff>123019</xdr:rowOff>
    </xdr:to>
    <xdr:pic>
      <xdr:nvPicPr>
        <xdr:cNvPr id="2" name="Picture 1">
          <a:extLst>
            <a:ext uri="{FF2B5EF4-FFF2-40B4-BE49-F238E27FC236}">
              <a16:creationId xmlns:a16="http://schemas.microsoft.com/office/drawing/2014/main" id="{3667C075-F9E4-4378-B141-BE30D27276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77450" cy="71207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368300</xdr:colOff>
      <xdr:row>40</xdr:row>
      <xdr:rowOff>50800</xdr:rowOff>
    </xdr:to>
    <xdr:pic>
      <xdr:nvPicPr>
        <xdr:cNvPr id="2" name="Picture 1">
          <a:extLst>
            <a:ext uri="{FF2B5EF4-FFF2-40B4-BE49-F238E27FC236}">
              <a16:creationId xmlns:a16="http://schemas.microsoft.com/office/drawing/2014/main" id="{E4A3BD77-E331-48DF-8ABB-CBA230FF94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71250" cy="7416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40</xdr:row>
      <xdr:rowOff>66676</xdr:rowOff>
    </xdr:from>
    <xdr:to>
      <xdr:col>19</xdr:col>
      <xdr:colOff>495300</xdr:colOff>
      <xdr:row>78</xdr:row>
      <xdr:rowOff>107950</xdr:rowOff>
    </xdr:to>
    <xdr:graphicFrame macro="">
      <xdr:nvGraphicFramePr>
        <xdr:cNvPr id="2" name="Chart 1">
          <a:extLst>
            <a:ext uri="{FF2B5EF4-FFF2-40B4-BE49-F238E27FC236}">
              <a16:creationId xmlns:a16="http://schemas.microsoft.com/office/drawing/2014/main" id="{1CE1DC70-33D7-4A68-AEA9-10F302E18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78260</xdr:colOff>
      <xdr:row>1</xdr:row>
      <xdr:rowOff>577851</xdr:rowOff>
    </xdr:from>
    <xdr:to>
      <xdr:col>20</xdr:col>
      <xdr:colOff>161926</xdr:colOff>
      <xdr:row>22</xdr:row>
      <xdr:rowOff>0</xdr:rowOff>
    </xdr:to>
    <xdr:graphicFrame macro="">
      <xdr:nvGraphicFramePr>
        <xdr:cNvPr id="2" name="Chart 1">
          <a:extLst>
            <a:ext uri="{FF2B5EF4-FFF2-40B4-BE49-F238E27FC236}">
              <a16:creationId xmlns:a16="http://schemas.microsoft.com/office/drawing/2014/main" id="{F599640F-EAE8-43F0-9FB7-7F3A5D59EA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79784</xdr:colOff>
      <xdr:row>22</xdr:row>
      <xdr:rowOff>4166</xdr:rowOff>
    </xdr:from>
    <xdr:to>
      <xdr:col>20</xdr:col>
      <xdr:colOff>161925</xdr:colOff>
      <xdr:row>42</xdr:row>
      <xdr:rowOff>28575</xdr:rowOff>
    </xdr:to>
    <xdr:graphicFrame macro="">
      <xdr:nvGraphicFramePr>
        <xdr:cNvPr id="3" name="Chart 3">
          <a:extLst>
            <a:ext uri="{FF2B5EF4-FFF2-40B4-BE49-F238E27FC236}">
              <a16:creationId xmlns:a16="http://schemas.microsoft.com/office/drawing/2014/main" id="{CBC1A6BB-A3C8-4910-8128-2D643429C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it/LTP%202002/cordoncounts02/2001%20ml%20datae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S/HFAS/Projects/0123-00%20District%20Reports/DistRep2019/Manchester/Key%20Centre/mcr19-20%20working%20fi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cell r="B234"/>
        </row>
        <row r="235">
          <cell r="A235"/>
          <cell r="B235"/>
        </row>
        <row r="236">
          <cell r="A236"/>
          <cell r="B236"/>
        </row>
        <row r="237">
          <cell r="A237"/>
          <cell r="B237"/>
        </row>
        <row r="238">
          <cell r="A238"/>
          <cell r="B238"/>
        </row>
        <row r="239">
          <cell r="A239"/>
          <cell r="B239"/>
        </row>
        <row r="240">
          <cell r="A240"/>
          <cell r="B240"/>
        </row>
        <row r="241">
          <cell r="A241"/>
          <cell r="B241"/>
        </row>
        <row r="242">
          <cell r="A242"/>
          <cell r="B242"/>
        </row>
      </sheetData>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 Summary"/>
      <sheetName val="Table 16 2020"/>
      <sheetName val="Table17 2020"/>
      <sheetName val="Table 18 2020"/>
      <sheetName val="Table19 2020"/>
      <sheetName val="Tables 20 &amp; 21 2020"/>
      <sheetName val="Table 22 2020"/>
      <sheetName val="Table 23 2020"/>
      <sheetName val="Table 24 2020"/>
      <sheetName val="Tabs 24-26 NOMA Traffic"/>
      <sheetName val="Tabs 26 &amp; 27 WalkCycle NOMA"/>
      <sheetName val="bustab20"/>
      <sheetName val="mcrin20"/>
      <sheetName val="rail20"/>
      <sheetName val="cycletab2020"/>
      <sheetName val="KC ML by Line 19-20"/>
      <sheetName val="Bus By Period 20"/>
      <sheetName val="KC ML by Line 18-19"/>
      <sheetName val="NOMApedestrian_tabulations_OU20"/>
      <sheetName val="NOMACo-oppedtab2020"/>
      <sheetName val="pedtab2020"/>
      <sheetName val="pedraw2020"/>
      <sheetName val="NOMApedestrian_tabulations_IN20"/>
      <sheetName val="NOMApedestrian_raw_data20"/>
      <sheetName val="NOMAin20"/>
      <sheetName val="Tabulation Checks 20 (NOMA)"/>
      <sheetName val="NOMApedestrian_tabulations_IN19"/>
      <sheetName val="NOMApedestrian_tabulations_OU19"/>
      <sheetName val="NOMA_ped_raw_data19"/>
      <sheetName val="railraw20"/>
      <sheetName val="rail19"/>
      <sheetName val="railraw19"/>
      <sheetName val="cartab20"/>
      <sheetName val="carraw20"/>
      <sheetName val="cartab19"/>
      <sheetName val="carraw19"/>
      <sheetName val="NOMAin19"/>
      <sheetName val="NOMAin18"/>
      <sheetName val="NOMACo-oppedtab2019"/>
      <sheetName val="NOMApedestrian_tabulations_IN18"/>
      <sheetName val="NOMApedestrian_tabulations_OU18"/>
      <sheetName val="NOMA_ped_raw_data18"/>
      <sheetName val="cycletab2019"/>
      <sheetName val="cycletab2018"/>
      <sheetName val="pedtab2019"/>
      <sheetName val="pedraw2019"/>
      <sheetName val="pedtab2018"/>
      <sheetName val="pedraw2018"/>
      <sheetName val="rail18"/>
      <sheetName val="railraw18"/>
      <sheetName val="Mcr Bus Occs 2020"/>
      <sheetName val="Bus By Period 19"/>
      <sheetName val="bustab19"/>
      <sheetName val="Mcr Bus Occs 2019"/>
      <sheetName val="Bus By Period 18"/>
      <sheetName val="bustab18"/>
      <sheetName val="MCR_BUSOCCS_2018"/>
      <sheetName val="cartab18"/>
      <sheetName val="carraw18"/>
      <sheetName val="pedtab2018old"/>
      <sheetName val="pedraw2018old"/>
      <sheetName val="NOMACo-oppedtab2018"/>
      <sheetName val="85385"/>
      <sheetName val="85380"/>
      <sheetName val="85378"/>
      <sheetName val="85375"/>
      <sheetName val="85373"/>
      <sheetName val="85372"/>
      <sheetName val="85364"/>
      <sheetName val="85363"/>
      <sheetName val="85351"/>
      <sheetName val="85350"/>
      <sheetName val="85349"/>
      <sheetName val="85344"/>
      <sheetName val="85340"/>
      <sheetName val="85328"/>
      <sheetName val="85327"/>
      <sheetName val="85324"/>
      <sheetName val="85323"/>
      <sheetName val="85322"/>
      <sheetName val="85321"/>
      <sheetName val="85320"/>
      <sheetName val="85319"/>
      <sheetName val="85318"/>
      <sheetName val="85317"/>
      <sheetName val="85316"/>
      <sheetName val="85315"/>
      <sheetName val="85313"/>
      <sheetName val="85312"/>
      <sheetName val="85311"/>
      <sheetName val="85309"/>
      <sheetName val="85308"/>
      <sheetName val="85307"/>
      <sheetName val="85306"/>
      <sheetName val="85305"/>
      <sheetName val="85304"/>
      <sheetName val="85302"/>
      <sheetName val="853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4">
          <cell r="A4" t="str">
            <v>Sum of Occupants</v>
          </cell>
          <cell r="B4" t="str">
            <v>Period</v>
          </cell>
        </row>
        <row r="5">
          <cell r="A5" t="str">
            <v>Site</v>
          </cell>
          <cell r="B5" t="str">
            <v>AM</v>
          </cell>
          <cell r="C5" t="str">
            <v>OP</v>
          </cell>
          <cell r="D5" t="str">
            <v>Grand Total</v>
          </cell>
        </row>
        <row r="6">
          <cell r="A6">
            <v>85301</v>
          </cell>
          <cell r="B6">
            <v>733</v>
          </cell>
          <cell r="C6">
            <v>435</v>
          </cell>
          <cell r="D6">
            <v>1168</v>
          </cell>
        </row>
        <row r="7">
          <cell r="A7">
            <v>85302</v>
          </cell>
          <cell r="B7">
            <v>1040</v>
          </cell>
          <cell r="C7">
            <v>481</v>
          </cell>
          <cell r="D7">
            <v>1521</v>
          </cell>
        </row>
        <row r="8">
          <cell r="A8">
            <v>85304</v>
          </cell>
          <cell r="B8">
            <v>3084</v>
          </cell>
          <cell r="C8">
            <v>1299</v>
          </cell>
          <cell r="D8">
            <v>4383</v>
          </cell>
        </row>
        <row r="9">
          <cell r="A9">
            <v>85306</v>
          </cell>
          <cell r="B9">
            <v>3007</v>
          </cell>
          <cell r="C9">
            <v>1517</v>
          </cell>
          <cell r="D9">
            <v>4524</v>
          </cell>
        </row>
        <row r="10">
          <cell r="A10">
            <v>85316</v>
          </cell>
          <cell r="B10">
            <v>892</v>
          </cell>
          <cell r="C10">
            <v>433</v>
          </cell>
          <cell r="D10">
            <v>1325</v>
          </cell>
        </row>
        <row r="11">
          <cell r="A11">
            <v>85317</v>
          </cell>
          <cell r="B11">
            <v>3121</v>
          </cell>
          <cell r="C11">
            <v>1675</v>
          </cell>
          <cell r="D11">
            <v>4796</v>
          </cell>
        </row>
        <row r="12">
          <cell r="A12">
            <v>85318</v>
          </cell>
          <cell r="B12">
            <v>830</v>
          </cell>
          <cell r="C12">
            <v>388</v>
          </cell>
          <cell r="D12">
            <v>1218</v>
          </cell>
        </row>
        <row r="13">
          <cell r="A13">
            <v>85319</v>
          </cell>
          <cell r="B13">
            <v>4418</v>
          </cell>
          <cell r="C13">
            <v>2994</v>
          </cell>
          <cell r="D13">
            <v>7412</v>
          </cell>
        </row>
        <row r="14">
          <cell r="A14">
            <v>85320</v>
          </cell>
          <cell r="B14">
            <v>447</v>
          </cell>
          <cell r="C14">
            <v>316</v>
          </cell>
          <cell r="D14">
            <v>763</v>
          </cell>
        </row>
        <row r="15">
          <cell r="A15">
            <v>85321</v>
          </cell>
          <cell r="B15">
            <v>321</v>
          </cell>
          <cell r="C15">
            <v>258</v>
          </cell>
          <cell r="D15">
            <v>579</v>
          </cell>
        </row>
        <row r="16">
          <cell r="A16">
            <v>85324</v>
          </cell>
          <cell r="B16">
            <v>144</v>
          </cell>
          <cell r="C16">
            <v>105</v>
          </cell>
          <cell r="D16">
            <v>249</v>
          </cell>
        </row>
        <row r="17">
          <cell r="A17">
            <v>85327</v>
          </cell>
          <cell r="B17">
            <v>3889</v>
          </cell>
          <cell r="C17">
            <v>1392</v>
          </cell>
          <cell r="D17">
            <v>5281</v>
          </cell>
        </row>
        <row r="18">
          <cell r="A18">
            <v>85328</v>
          </cell>
          <cell r="B18">
            <v>619</v>
          </cell>
          <cell r="C18">
            <v>369</v>
          </cell>
          <cell r="D18">
            <v>988</v>
          </cell>
        </row>
        <row r="19">
          <cell r="A19">
            <v>85350</v>
          </cell>
          <cell r="B19">
            <v>85</v>
          </cell>
          <cell r="C19">
            <v>37</v>
          </cell>
          <cell r="D19">
            <v>122</v>
          </cell>
        </row>
        <row r="20">
          <cell r="A20">
            <v>85360</v>
          </cell>
          <cell r="B20">
            <v>39</v>
          </cell>
          <cell r="C20">
            <v>118</v>
          </cell>
          <cell r="D20">
            <v>157</v>
          </cell>
        </row>
        <row r="21">
          <cell r="A21" t="str">
            <v>Grand Total</v>
          </cell>
          <cell r="B21">
            <v>22669</v>
          </cell>
          <cell r="C21">
            <v>11817</v>
          </cell>
          <cell r="D21">
            <v>34486</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BFF9-3940-4FF7-BB65-4B4B45DE1E40}">
  <sheetPr>
    <pageSetUpPr fitToPage="1"/>
  </sheetPr>
  <dimension ref="A1:O17"/>
  <sheetViews>
    <sheetView tabSelected="1" zoomScaleNormal="100" workbookViewId="0">
      <selection activeCell="M4" sqref="M4"/>
    </sheetView>
  </sheetViews>
  <sheetFormatPr defaultColWidth="9.1796875" defaultRowHeight="12.5" x14ac:dyDescent="0.25"/>
  <cols>
    <col min="1" max="8" width="9.1796875" style="39"/>
    <col min="9" max="9" width="9" style="39" customWidth="1"/>
    <col min="10" max="12" width="9.453125" style="39" customWidth="1"/>
    <col min="13" max="16384" width="9.1796875" style="39"/>
  </cols>
  <sheetData>
    <row r="1" spans="1:15" ht="14.5" x14ac:dyDescent="0.35">
      <c r="A1" s="38" t="s">
        <v>0</v>
      </c>
      <c r="L1" s="40"/>
    </row>
    <row r="2" spans="1:15" ht="96.75" customHeight="1" x14ac:dyDescent="0.3">
      <c r="A2" s="41" t="s">
        <v>1</v>
      </c>
      <c r="B2" s="42"/>
      <c r="C2" s="42"/>
      <c r="D2" s="42"/>
      <c r="E2" s="42"/>
      <c r="F2" s="42"/>
      <c r="G2" s="42"/>
      <c r="H2" s="42"/>
      <c r="I2" s="42"/>
      <c r="J2" s="42"/>
      <c r="K2" s="42"/>
      <c r="L2" s="43"/>
    </row>
    <row r="3" spans="1:15" ht="27" customHeight="1" x14ac:dyDescent="0.3">
      <c r="A3" s="41" t="s">
        <v>238</v>
      </c>
      <c r="B3" s="42"/>
      <c r="C3" s="42"/>
      <c r="D3" s="42"/>
      <c r="E3" s="42"/>
      <c r="F3" s="42"/>
      <c r="G3" s="42"/>
      <c r="H3" s="42"/>
      <c r="I3" s="42"/>
      <c r="J3" s="42"/>
      <c r="K3" s="42"/>
      <c r="L3" s="43"/>
    </row>
    <row r="4" spans="1:15" ht="68.25" customHeight="1" x14ac:dyDescent="0.3">
      <c r="A4" s="41" t="s">
        <v>2</v>
      </c>
      <c r="B4" s="42"/>
      <c r="C4" s="42"/>
      <c r="D4" s="42"/>
      <c r="E4" s="42"/>
      <c r="F4" s="42"/>
      <c r="G4" s="42"/>
      <c r="H4" s="42"/>
      <c r="I4" s="42"/>
      <c r="J4" s="42"/>
      <c r="K4" s="42"/>
      <c r="L4" s="43"/>
    </row>
    <row r="5" spans="1:15" ht="27.75" customHeight="1" x14ac:dyDescent="0.35">
      <c r="A5" s="44" t="s">
        <v>3</v>
      </c>
      <c r="B5" s="45"/>
      <c r="C5" s="45"/>
      <c r="D5" s="45"/>
      <c r="E5" s="45"/>
      <c r="F5" s="45"/>
      <c r="G5" s="45"/>
      <c r="H5" s="45"/>
      <c r="I5" s="45"/>
      <c r="J5" s="45"/>
      <c r="K5" s="45"/>
      <c r="L5" s="46"/>
    </row>
    <row r="6" spans="1:15" ht="6.75" customHeight="1" x14ac:dyDescent="0.25"/>
    <row r="7" spans="1:15" ht="19.5" customHeight="1" x14ac:dyDescent="0.45">
      <c r="A7" s="47" t="s">
        <v>4</v>
      </c>
      <c r="B7" s="38"/>
      <c r="C7" s="38"/>
      <c r="D7" s="38"/>
      <c r="E7" s="38"/>
      <c r="F7" s="38"/>
      <c r="G7" s="38"/>
      <c r="H7" s="38"/>
      <c r="I7" s="38"/>
      <c r="J7" s="38"/>
      <c r="K7" s="38"/>
      <c r="L7" s="41"/>
      <c r="M7" s="42"/>
      <c r="N7" s="42"/>
      <c r="O7" s="42"/>
    </row>
    <row r="8" spans="1:15" ht="12.75" customHeight="1" x14ac:dyDescent="0.3">
      <c r="A8" s="48" t="s">
        <v>231</v>
      </c>
      <c r="B8" s="49"/>
      <c r="C8" s="49"/>
      <c r="D8" s="49"/>
      <c r="E8" s="49"/>
      <c r="F8" s="49"/>
      <c r="G8" s="49"/>
      <c r="H8" s="49"/>
      <c r="I8" s="49"/>
      <c r="J8" s="49"/>
      <c r="K8" s="49"/>
      <c r="L8" s="41"/>
      <c r="M8" s="42"/>
      <c r="N8" s="42"/>
      <c r="O8" s="42"/>
    </row>
    <row r="9" spans="1:15" ht="12.75" customHeight="1" x14ac:dyDescent="0.3">
      <c r="A9" s="49"/>
      <c r="B9" s="49"/>
      <c r="C9" s="49"/>
      <c r="D9" s="49"/>
      <c r="E9" s="49"/>
      <c r="F9" s="49"/>
      <c r="G9" s="49"/>
      <c r="H9" s="49"/>
      <c r="I9" s="49"/>
      <c r="J9" s="49"/>
      <c r="K9" s="49"/>
      <c r="L9" s="41"/>
      <c r="M9" s="42"/>
      <c r="N9" s="42"/>
      <c r="O9" s="42"/>
    </row>
    <row r="10" spans="1:15" ht="63.5" customHeight="1" x14ac:dyDescent="0.3">
      <c r="A10" s="49"/>
      <c r="B10" s="49"/>
      <c r="C10" s="49"/>
      <c r="D10" s="49"/>
      <c r="E10" s="49"/>
      <c r="F10" s="49"/>
      <c r="G10" s="49"/>
      <c r="H10" s="49"/>
      <c r="I10" s="49"/>
      <c r="J10" s="49"/>
      <c r="K10" s="49"/>
      <c r="L10" s="41"/>
      <c r="M10" s="42"/>
      <c r="N10" s="42"/>
      <c r="O10" s="42"/>
    </row>
    <row r="11" spans="1:15" ht="12.5" customHeight="1" x14ac:dyDescent="0.35">
      <c r="A11" s="50" t="s">
        <v>232</v>
      </c>
      <c r="B11" s="51"/>
      <c r="C11" s="51"/>
      <c r="D11" s="51"/>
      <c r="E11" s="51"/>
      <c r="F11" s="51"/>
      <c r="G11" s="33"/>
      <c r="H11" s="33"/>
      <c r="I11" s="33"/>
      <c r="J11" s="33"/>
      <c r="K11" s="33"/>
    </row>
    <row r="12" spans="1:15" ht="12.5" customHeight="1" x14ac:dyDescent="0.25">
      <c r="A12" s="52" t="s">
        <v>233</v>
      </c>
      <c r="B12" s="53"/>
      <c r="C12" s="53"/>
      <c r="D12" s="53"/>
      <c r="E12" s="53"/>
      <c r="F12" s="53"/>
      <c r="G12" s="53"/>
      <c r="H12" s="53"/>
      <c r="I12" s="53"/>
      <c r="J12" s="53"/>
      <c r="K12" s="53"/>
    </row>
    <row r="13" spans="1:15" ht="12.5" customHeight="1" x14ac:dyDescent="0.25">
      <c r="A13" s="53"/>
      <c r="B13" s="53"/>
      <c r="C13" s="53"/>
      <c r="D13" s="53"/>
      <c r="E13" s="53"/>
      <c r="F13" s="53"/>
      <c r="G13" s="53"/>
      <c r="H13" s="53"/>
      <c r="I13" s="53"/>
      <c r="J13" s="53"/>
      <c r="K13" s="53"/>
    </row>
    <row r="14" spans="1:15" ht="12.5" customHeight="1" x14ac:dyDescent="0.25">
      <c r="A14" s="53"/>
      <c r="B14" s="53"/>
      <c r="C14" s="53"/>
      <c r="D14" s="53"/>
      <c r="E14" s="53"/>
      <c r="F14" s="53"/>
      <c r="G14" s="53"/>
      <c r="H14" s="53"/>
      <c r="I14" s="53"/>
      <c r="J14" s="53"/>
      <c r="K14" s="53"/>
    </row>
    <row r="15" spans="1:15" x14ac:dyDescent="0.25">
      <c r="A15" s="35"/>
      <c r="B15" s="35"/>
      <c r="C15" s="35"/>
      <c r="D15" s="35"/>
      <c r="E15" s="35"/>
      <c r="F15" s="35"/>
      <c r="G15" s="35"/>
      <c r="H15" s="35"/>
      <c r="I15" s="35"/>
      <c r="J15" s="35"/>
      <c r="K15" s="35"/>
    </row>
    <row r="16" spans="1:15" x14ac:dyDescent="0.25">
      <c r="A16" s="35"/>
      <c r="B16" s="35"/>
      <c r="C16" s="35"/>
      <c r="D16" s="35"/>
      <c r="E16" s="35"/>
      <c r="F16" s="35"/>
      <c r="G16" s="35"/>
      <c r="H16" s="35"/>
      <c r="I16" s="35"/>
      <c r="J16" s="35"/>
      <c r="K16" s="35"/>
    </row>
    <row r="17" spans="1:11" x14ac:dyDescent="0.25">
      <c r="A17" s="35"/>
      <c r="B17" s="35"/>
      <c r="C17" s="35"/>
      <c r="D17" s="35"/>
      <c r="E17" s="35"/>
      <c r="F17" s="35"/>
      <c r="G17" s="35"/>
      <c r="H17" s="35"/>
      <c r="I17" s="35"/>
      <c r="J17" s="35"/>
      <c r="K17" s="35"/>
    </row>
  </sheetData>
  <mergeCells count="10">
    <mergeCell ref="A2:K2"/>
    <mergeCell ref="A3:K3"/>
    <mergeCell ref="A4:K4"/>
    <mergeCell ref="A5:K5"/>
    <mergeCell ref="L7:O7"/>
    <mergeCell ref="A8:K10"/>
    <mergeCell ref="L8:O8"/>
    <mergeCell ref="L9:O9"/>
    <mergeCell ref="L10:O10"/>
    <mergeCell ref="A12:K17"/>
  </mergeCells>
  <pageMargins left="0.70866141732283472" right="0.70866141732283472" top="0.74803149606299213" bottom="0.74803149606299213" header="0.31496062992125984" footer="0.31496062992125984"/>
  <pageSetup paperSize="9" scale="61" orientation="portrait" r:id="rId1"/>
  <headerFooter>
    <oddHeader>&amp;C&amp;"Calibri,Regular"&amp;13SRAD Report No.2040 Transport Statistics Manchester 2019</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B2B1A-F7F5-475D-BAA1-05665C7C822F}">
  <sheetPr>
    <pageSetUpPr fitToPage="1"/>
  </sheetPr>
  <dimension ref="A1:D20"/>
  <sheetViews>
    <sheetView zoomScaleNormal="100" workbookViewId="0">
      <selection activeCell="J9" sqref="J9"/>
    </sheetView>
  </sheetViews>
  <sheetFormatPr defaultColWidth="9.1796875" defaultRowHeight="14.5" x14ac:dyDescent="0.35"/>
  <cols>
    <col min="1" max="1" width="26.26953125" style="158" bestFit="1" customWidth="1"/>
    <col min="2" max="2" width="15.453125" style="158" customWidth="1"/>
    <col min="3" max="3" width="13.7265625" style="158" customWidth="1"/>
    <col min="4" max="4" width="9.1796875" style="158"/>
    <col min="5" max="16384" width="9.1796875" style="20"/>
  </cols>
  <sheetData>
    <row r="1" spans="1:3" ht="19" thickBot="1" x14ac:dyDescent="0.5">
      <c r="A1" s="47" t="s">
        <v>148</v>
      </c>
    </row>
    <row r="2" spans="1:3" ht="26.25" customHeight="1" thickTop="1" x14ac:dyDescent="0.35">
      <c r="A2" s="236" t="s">
        <v>149</v>
      </c>
      <c r="B2" s="237"/>
      <c r="C2" s="238"/>
    </row>
    <row r="3" spans="1:3" x14ac:dyDescent="0.35">
      <c r="A3" s="199" t="s">
        <v>101</v>
      </c>
      <c r="B3" s="239" t="s">
        <v>107</v>
      </c>
      <c r="C3" s="240" t="s">
        <v>109</v>
      </c>
    </row>
    <row r="4" spans="1:3" x14ac:dyDescent="0.35">
      <c r="A4" s="188">
        <v>2002</v>
      </c>
      <c r="B4" s="241">
        <v>5652.97</v>
      </c>
      <c r="C4" s="242">
        <v>3173.7899999999995</v>
      </c>
    </row>
    <row r="5" spans="1:3" x14ac:dyDescent="0.35">
      <c r="A5" s="188">
        <v>2005</v>
      </c>
      <c r="B5" s="241">
        <v>6143.46</v>
      </c>
      <c r="C5" s="242">
        <v>3890.52</v>
      </c>
    </row>
    <row r="6" spans="1:3" x14ac:dyDescent="0.35">
      <c r="A6" s="188">
        <v>2006</v>
      </c>
      <c r="B6" s="241">
        <v>7485</v>
      </c>
      <c r="C6" s="242">
        <v>3528</v>
      </c>
    </row>
    <row r="7" spans="1:3" x14ac:dyDescent="0.35">
      <c r="A7" s="188">
        <v>2009</v>
      </c>
      <c r="B7" s="241">
        <v>8877</v>
      </c>
      <c r="C7" s="242">
        <v>5320</v>
      </c>
    </row>
    <row r="8" spans="1:3" x14ac:dyDescent="0.35">
      <c r="A8" s="188">
        <v>2010</v>
      </c>
      <c r="B8" s="241">
        <v>9599</v>
      </c>
      <c r="C8" s="242">
        <v>5583</v>
      </c>
    </row>
    <row r="9" spans="1:3" x14ac:dyDescent="0.35">
      <c r="A9" s="188">
        <v>2011</v>
      </c>
      <c r="B9" s="241">
        <v>9207</v>
      </c>
      <c r="C9" s="242">
        <v>5063</v>
      </c>
    </row>
    <row r="10" spans="1:3" x14ac:dyDescent="0.35">
      <c r="A10" s="191">
        <v>2012</v>
      </c>
      <c r="B10" s="241">
        <v>11009</v>
      </c>
      <c r="C10" s="242">
        <v>6212</v>
      </c>
    </row>
    <row r="11" spans="1:3" x14ac:dyDescent="0.35">
      <c r="A11" s="191">
        <v>2013</v>
      </c>
      <c r="B11" s="243">
        <v>10348</v>
      </c>
      <c r="C11" s="244">
        <v>5454</v>
      </c>
    </row>
    <row r="12" spans="1:3" x14ac:dyDescent="0.35">
      <c r="A12" s="191">
        <v>2014</v>
      </c>
      <c r="B12" s="243">
        <v>10277</v>
      </c>
      <c r="C12" s="244">
        <v>5846</v>
      </c>
    </row>
    <row r="13" spans="1:3" x14ac:dyDescent="0.35">
      <c r="A13" s="191">
        <v>2015</v>
      </c>
      <c r="B13" s="243">
        <v>10506</v>
      </c>
      <c r="C13" s="244">
        <v>6146</v>
      </c>
    </row>
    <row r="14" spans="1:3" x14ac:dyDescent="0.35">
      <c r="A14" s="191">
        <v>2016</v>
      </c>
      <c r="B14" s="243">
        <v>11773</v>
      </c>
      <c r="C14" s="244">
        <v>6354</v>
      </c>
    </row>
    <row r="15" spans="1:3" x14ac:dyDescent="0.35">
      <c r="A15" s="191">
        <v>2017</v>
      </c>
      <c r="B15" s="243">
        <v>11821</v>
      </c>
      <c r="C15" s="244">
        <v>6176</v>
      </c>
    </row>
    <row r="16" spans="1:3" x14ac:dyDescent="0.35">
      <c r="A16" s="191">
        <v>2018</v>
      </c>
      <c r="B16" s="243">
        <v>12733.666666666666</v>
      </c>
      <c r="C16" s="244">
        <v>5890</v>
      </c>
    </row>
    <row r="17" spans="1:3" x14ac:dyDescent="0.35">
      <c r="A17" s="191">
        <v>2019</v>
      </c>
      <c r="B17" s="243">
        <v>14463</v>
      </c>
      <c r="C17" s="244">
        <v>6650</v>
      </c>
    </row>
    <row r="18" spans="1:3" x14ac:dyDescent="0.35">
      <c r="A18" s="206">
        <v>2020</v>
      </c>
      <c r="B18" s="245">
        <v>13352</v>
      </c>
      <c r="C18" s="246">
        <v>6567</v>
      </c>
    </row>
    <row r="19" spans="1:3" ht="15" thickBot="1" x14ac:dyDescent="0.4">
      <c r="A19" s="174" t="s">
        <v>157</v>
      </c>
      <c r="B19" s="247">
        <f>B18/B4</f>
        <v>2.3619442523133856</v>
      </c>
      <c r="C19" s="248">
        <f>C18/C4</f>
        <v>2.0691350089325384</v>
      </c>
    </row>
    <row r="20" spans="1:3" ht="15" thickTop="1" x14ac:dyDescent="0.35"/>
  </sheetData>
  <mergeCells count="1">
    <mergeCell ref="A2:C2"/>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No.2040 Transport Statistics Manchester 2019</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17A5C-A6F6-403E-9A86-E6640AFCF4C0}">
  <sheetPr>
    <pageSetUpPr fitToPage="1"/>
  </sheetPr>
  <dimension ref="A1:N78"/>
  <sheetViews>
    <sheetView zoomScaleNormal="100" zoomScalePageLayoutView="80" workbookViewId="0">
      <selection activeCell="I5" sqref="I5"/>
    </sheetView>
  </sheetViews>
  <sheetFormatPr defaultColWidth="8.81640625" defaultRowHeight="14.5" x14ac:dyDescent="0.35"/>
  <cols>
    <col min="1" max="1" width="16.1796875" style="95" customWidth="1"/>
    <col min="2" max="3" width="13.81640625" style="95" customWidth="1"/>
    <col min="4" max="8" width="8.81640625" style="95" customWidth="1"/>
    <col min="9" max="9" width="8.453125" style="95" customWidth="1"/>
    <col min="10" max="10" width="9.1796875" style="95" customWidth="1"/>
    <col min="11" max="11" width="8.81640625" style="95"/>
    <col min="12" max="20" width="8.81640625" style="14"/>
    <col min="21" max="21" width="5.453125" style="14" customWidth="1"/>
    <col min="22" max="16384" width="8.81640625" style="14"/>
  </cols>
  <sheetData>
    <row r="1" spans="1:14" ht="15.75" customHeight="1" thickTop="1" thickBot="1" x14ac:dyDescent="0.4">
      <c r="A1" s="249" t="s">
        <v>150</v>
      </c>
      <c r="B1" s="250"/>
      <c r="C1" s="250"/>
      <c r="D1" s="250"/>
      <c r="E1" s="250"/>
      <c r="F1" s="250"/>
      <c r="G1" s="250"/>
      <c r="H1" s="250"/>
      <c r="I1" s="250"/>
      <c r="J1" s="250"/>
      <c r="K1" s="251"/>
    </row>
    <row r="2" spans="1:14" ht="47.25" customHeight="1" thickBot="1" x14ac:dyDescent="0.4">
      <c r="A2" s="252" t="s">
        <v>100</v>
      </c>
      <c r="B2" s="253" t="s">
        <v>101</v>
      </c>
      <c r="C2" s="254" t="s">
        <v>151</v>
      </c>
      <c r="D2" s="255" t="s">
        <v>152</v>
      </c>
      <c r="E2" s="254" t="s">
        <v>18</v>
      </c>
      <c r="F2" s="256" t="s">
        <v>153</v>
      </c>
      <c r="G2" s="255" t="s">
        <v>154</v>
      </c>
      <c r="H2" s="254" t="s">
        <v>17</v>
      </c>
      <c r="I2" s="256" t="s">
        <v>92</v>
      </c>
      <c r="J2" s="257" t="s">
        <v>155</v>
      </c>
      <c r="K2" s="258" t="s">
        <v>156</v>
      </c>
      <c r="L2" s="28"/>
    </row>
    <row r="3" spans="1:14" x14ac:dyDescent="0.35">
      <c r="A3" s="259" t="s">
        <v>107</v>
      </c>
      <c r="B3" s="260">
        <v>2002</v>
      </c>
      <c r="C3" s="261">
        <v>31955.399999999998</v>
      </c>
      <c r="D3" s="262">
        <v>25254</v>
      </c>
      <c r="E3" s="105">
        <v>16612</v>
      </c>
      <c r="F3" s="106">
        <v>6301</v>
      </c>
      <c r="G3" s="262">
        <v>509</v>
      </c>
      <c r="H3" s="261">
        <v>5652.97</v>
      </c>
      <c r="I3" s="263">
        <v>86284.37</v>
      </c>
      <c r="J3" s="264">
        <v>37.034980958892092</v>
      </c>
      <c r="K3" s="265">
        <v>62.965019041107915</v>
      </c>
      <c r="M3" s="29"/>
      <c r="N3" s="29"/>
    </row>
    <row r="4" spans="1:14" x14ac:dyDescent="0.35">
      <c r="A4" s="266"/>
      <c r="B4" s="267">
        <v>2003</v>
      </c>
      <c r="C4" s="268"/>
      <c r="D4" s="263"/>
      <c r="E4" s="139"/>
      <c r="F4" s="140"/>
      <c r="G4" s="263"/>
      <c r="H4" s="268"/>
      <c r="I4" s="263"/>
      <c r="J4" s="264"/>
      <c r="K4" s="265"/>
      <c r="M4" s="29"/>
      <c r="N4" s="29"/>
    </row>
    <row r="5" spans="1:14" x14ac:dyDescent="0.35">
      <c r="A5" s="266"/>
      <c r="B5" s="267">
        <v>2004</v>
      </c>
      <c r="C5" s="268"/>
      <c r="D5" s="263"/>
      <c r="E5" s="139"/>
      <c r="F5" s="140"/>
      <c r="G5" s="263"/>
      <c r="H5" s="268"/>
      <c r="I5" s="263"/>
      <c r="J5" s="264"/>
      <c r="K5" s="265"/>
      <c r="M5" s="29"/>
      <c r="N5" s="29"/>
    </row>
    <row r="6" spans="1:14" x14ac:dyDescent="0.35">
      <c r="A6" s="269"/>
      <c r="B6" s="270">
        <v>2005</v>
      </c>
      <c r="C6" s="271">
        <v>32566.799999999999</v>
      </c>
      <c r="D6" s="272">
        <v>24696</v>
      </c>
      <c r="E6" s="110">
        <v>16743</v>
      </c>
      <c r="F6" s="111">
        <v>6556</v>
      </c>
      <c r="G6" s="272">
        <v>562</v>
      </c>
      <c r="H6" s="271">
        <v>6143.46</v>
      </c>
      <c r="I6" s="272">
        <v>87267.260000000009</v>
      </c>
      <c r="J6" s="273">
        <v>37.318462846203715</v>
      </c>
      <c r="K6" s="274">
        <v>62.681537153796285</v>
      </c>
      <c r="M6" s="29"/>
      <c r="N6" s="29"/>
    </row>
    <row r="7" spans="1:14" x14ac:dyDescent="0.35">
      <c r="A7" s="269"/>
      <c r="B7" s="270">
        <v>2006</v>
      </c>
      <c r="C7" s="271">
        <v>32957.760000000002</v>
      </c>
      <c r="D7" s="272">
        <v>25071</v>
      </c>
      <c r="E7" s="110">
        <v>18402</v>
      </c>
      <c r="F7" s="111">
        <v>6048</v>
      </c>
      <c r="G7" s="272">
        <v>470</v>
      </c>
      <c r="H7" s="271">
        <v>7485</v>
      </c>
      <c r="I7" s="272">
        <v>90433.760000000009</v>
      </c>
      <c r="J7" s="273">
        <v>36.444089021622013</v>
      </c>
      <c r="K7" s="274">
        <v>63.55591097837798</v>
      </c>
      <c r="M7" s="29"/>
      <c r="N7" s="29"/>
    </row>
    <row r="8" spans="1:14" x14ac:dyDescent="0.35">
      <c r="A8" s="269"/>
      <c r="B8" s="270">
        <v>2007</v>
      </c>
      <c r="C8" s="271"/>
      <c r="D8" s="272"/>
      <c r="E8" s="110"/>
      <c r="F8" s="111"/>
      <c r="G8" s="272"/>
      <c r="H8" s="271"/>
      <c r="I8" s="272"/>
      <c r="J8" s="273"/>
      <c r="K8" s="274"/>
      <c r="M8" s="29"/>
      <c r="N8" s="29"/>
    </row>
    <row r="9" spans="1:14" x14ac:dyDescent="0.35">
      <c r="A9" s="269"/>
      <c r="B9" s="270">
        <v>2008</v>
      </c>
      <c r="C9" s="271"/>
      <c r="D9" s="272"/>
      <c r="E9" s="110"/>
      <c r="F9" s="111"/>
      <c r="G9" s="272"/>
      <c r="H9" s="271"/>
      <c r="I9" s="272"/>
      <c r="J9" s="273"/>
      <c r="K9" s="274"/>
      <c r="M9" s="29"/>
      <c r="N9" s="29"/>
    </row>
    <row r="10" spans="1:14" ht="16.5" customHeight="1" x14ac:dyDescent="0.35">
      <c r="A10" s="269"/>
      <c r="B10" s="270">
        <v>2009</v>
      </c>
      <c r="C10" s="271">
        <v>27020.639999999999</v>
      </c>
      <c r="D10" s="272">
        <v>24615</v>
      </c>
      <c r="E10" s="271">
        <v>20386</v>
      </c>
      <c r="F10" s="272">
        <v>6716</v>
      </c>
      <c r="G10" s="272">
        <v>1102</v>
      </c>
      <c r="H10" s="271">
        <v>8877</v>
      </c>
      <c r="I10" s="272">
        <v>88716.64</v>
      </c>
      <c r="J10" s="273">
        <v>30.457240039749024</v>
      </c>
      <c r="K10" s="274">
        <v>69.542759960250976</v>
      </c>
      <c r="M10" s="29"/>
      <c r="N10" s="29"/>
    </row>
    <row r="11" spans="1:14" ht="15.75" customHeight="1" x14ac:dyDescent="0.35">
      <c r="A11" s="269"/>
      <c r="B11" s="270">
        <v>2010</v>
      </c>
      <c r="C11" s="271">
        <v>27402.240000000002</v>
      </c>
      <c r="D11" s="272">
        <v>23418</v>
      </c>
      <c r="E11" s="110">
        <v>21291</v>
      </c>
      <c r="F11" s="111">
        <v>6448</v>
      </c>
      <c r="G11" s="272">
        <v>1143</v>
      </c>
      <c r="H11" s="110">
        <v>9599</v>
      </c>
      <c r="I11" s="272">
        <v>89301.24</v>
      </c>
      <c r="J11" s="273">
        <v>30.685173016634483</v>
      </c>
      <c r="K11" s="274">
        <v>69.314826983365506</v>
      </c>
      <c r="M11" s="29"/>
      <c r="N11" s="29"/>
    </row>
    <row r="12" spans="1:14" x14ac:dyDescent="0.35">
      <c r="A12" s="275"/>
      <c r="B12" s="276">
        <v>2011</v>
      </c>
      <c r="C12" s="277">
        <v>26800.81</v>
      </c>
      <c r="D12" s="278">
        <v>22438</v>
      </c>
      <c r="E12" s="279">
        <v>22899</v>
      </c>
      <c r="F12" s="280">
        <v>6832</v>
      </c>
      <c r="G12" s="278">
        <v>1190</v>
      </c>
      <c r="H12" s="279">
        <v>9207</v>
      </c>
      <c r="I12" s="278">
        <v>89366.81</v>
      </c>
      <c r="J12" s="281">
        <v>29.989668423881305</v>
      </c>
      <c r="K12" s="282">
        <v>70.010331576118702</v>
      </c>
      <c r="M12" s="29"/>
      <c r="N12" s="29"/>
    </row>
    <row r="13" spans="1:14" x14ac:dyDescent="0.35">
      <c r="A13" s="275"/>
      <c r="B13" s="270">
        <v>2012</v>
      </c>
      <c r="C13" s="271">
        <v>25734.400000000001</v>
      </c>
      <c r="D13" s="272">
        <v>22286</v>
      </c>
      <c r="E13" s="110">
        <v>22414</v>
      </c>
      <c r="F13" s="111">
        <v>7787</v>
      </c>
      <c r="G13" s="272">
        <v>1476</v>
      </c>
      <c r="H13" s="110">
        <v>11009</v>
      </c>
      <c r="I13" s="272">
        <v>90706.4</v>
      </c>
      <c r="J13" s="273">
        <v>28.371096196078781</v>
      </c>
      <c r="K13" s="274">
        <v>71.628903803921219</v>
      </c>
      <c r="M13" s="29"/>
      <c r="N13" s="29"/>
    </row>
    <row r="14" spans="1:14" x14ac:dyDescent="0.35">
      <c r="A14" s="275"/>
      <c r="B14" s="270">
        <v>2013</v>
      </c>
      <c r="C14" s="271">
        <v>26815.32</v>
      </c>
      <c r="D14" s="272">
        <v>23300</v>
      </c>
      <c r="E14" s="110">
        <v>25949</v>
      </c>
      <c r="F14" s="111">
        <v>9086</v>
      </c>
      <c r="G14" s="272">
        <v>1542</v>
      </c>
      <c r="H14" s="110">
        <v>10348</v>
      </c>
      <c r="I14" s="272">
        <v>97040.320000000007</v>
      </c>
      <c r="J14" s="281">
        <v>27.63317350973286</v>
      </c>
      <c r="K14" s="282">
        <v>72.36682649026713</v>
      </c>
      <c r="M14" s="29"/>
      <c r="N14" s="29"/>
    </row>
    <row r="15" spans="1:14" x14ac:dyDescent="0.35">
      <c r="A15" s="275"/>
      <c r="B15" s="270">
        <v>2014</v>
      </c>
      <c r="C15" s="271">
        <v>25835</v>
      </c>
      <c r="D15" s="272">
        <v>23038</v>
      </c>
      <c r="E15" s="110">
        <v>24914</v>
      </c>
      <c r="F15" s="111">
        <v>10731</v>
      </c>
      <c r="G15" s="272">
        <v>1638</v>
      </c>
      <c r="H15" s="110">
        <v>10277</v>
      </c>
      <c r="I15" s="272">
        <v>96433</v>
      </c>
      <c r="J15" s="281">
        <v>26.790621467754818</v>
      </c>
      <c r="K15" s="282">
        <v>73.209378532245182</v>
      </c>
      <c r="M15" s="29"/>
      <c r="N15" s="29"/>
    </row>
    <row r="16" spans="1:14" x14ac:dyDescent="0.35">
      <c r="A16" s="275"/>
      <c r="B16" s="270">
        <v>2015</v>
      </c>
      <c r="C16" s="271">
        <v>24987.89559388777</v>
      </c>
      <c r="D16" s="272">
        <v>23092</v>
      </c>
      <c r="E16" s="110">
        <v>25435</v>
      </c>
      <c r="F16" s="111">
        <v>10942</v>
      </c>
      <c r="G16" s="272">
        <v>1648</v>
      </c>
      <c r="H16" s="110">
        <v>10506</v>
      </c>
      <c r="I16" s="272">
        <v>96610.895593887777</v>
      </c>
      <c r="J16" s="281">
        <v>25.864469468253915</v>
      </c>
      <c r="K16" s="282">
        <v>74.13553053174607</v>
      </c>
      <c r="M16" s="29"/>
      <c r="N16" s="29"/>
    </row>
    <row r="17" spans="1:14" x14ac:dyDescent="0.35">
      <c r="A17" s="275"/>
      <c r="B17" s="270">
        <v>2016</v>
      </c>
      <c r="C17" s="271">
        <v>25085.442334180578</v>
      </c>
      <c r="D17" s="272">
        <v>22640</v>
      </c>
      <c r="E17" s="110">
        <v>28533</v>
      </c>
      <c r="F17" s="111">
        <v>13183</v>
      </c>
      <c r="G17" s="272">
        <v>1781</v>
      </c>
      <c r="H17" s="110">
        <v>11773</v>
      </c>
      <c r="I17" s="272">
        <v>102995.44233418058</v>
      </c>
      <c r="J17" s="281">
        <v>24.355876110311726</v>
      </c>
      <c r="K17" s="282">
        <v>75.644123889688274</v>
      </c>
      <c r="M17" s="29"/>
      <c r="N17" s="29"/>
    </row>
    <row r="18" spans="1:14" x14ac:dyDescent="0.35">
      <c r="A18" s="275"/>
      <c r="B18" s="270">
        <v>2017</v>
      </c>
      <c r="C18" s="271">
        <v>23778.519401306723</v>
      </c>
      <c r="D18" s="272">
        <v>21727</v>
      </c>
      <c r="E18" s="110">
        <v>28669</v>
      </c>
      <c r="F18" s="111">
        <v>14437</v>
      </c>
      <c r="G18" s="272">
        <v>1892</v>
      </c>
      <c r="H18" s="110">
        <v>11821</v>
      </c>
      <c r="I18" s="272">
        <v>102324.51940130672</v>
      </c>
      <c r="J18" s="273">
        <v>23.238339686746734</v>
      </c>
      <c r="K18" s="274">
        <v>76.761660313253259</v>
      </c>
      <c r="M18" s="29"/>
      <c r="N18" s="29"/>
    </row>
    <row r="19" spans="1:14" x14ac:dyDescent="0.35">
      <c r="A19" s="275"/>
      <c r="B19" s="270">
        <v>2018</v>
      </c>
      <c r="C19" s="271">
        <v>23376.59964180028</v>
      </c>
      <c r="D19" s="272">
        <v>21210</v>
      </c>
      <c r="E19" s="110">
        <v>28527</v>
      </c>
      <c r="F19" s="111">
        <v>18100</v>
      </c>
      <c r="G19" s="272">
        <v>2131.6666666666665</v>
      </c>
      <c r="H19" s="271">
        <v>12733.666666666666</v>
      </c>
      <c r="I19" s="272">
        <v>106078.93297513362</v>
      </c>
      <c r="J19" s="273">
        <v>22.036986031222693</v>
      </c>
      <c r="K19" s="274">
        <v>77.963013968777304</v>
      </c>
      <c r="M19" s="29"/>
      <c r="N19" s="29"/>
    </row>
    <row r="20" spans="1:14" x14ac:dyDescent="0.35">
      <c r="A20" s="275"/>
      <c r="B20" s="270">
        <v>2019</v>
      </c>
      <c r="C20" s="271">
        <v>22622.604743738892</v>
      </c>
      <c r="D20" s="272">
        <v>22669</v>
      </c>
      <c r="E20" s="110">
        <v>28709</v>
      </c>
      <c r="F20" s="111">
        <v>18983</v>
      </c>
      <c r="G20" s="272">
        <v>2477</v>
      </c>
      <c r="H20" s="271">
        <v>14463</v>
      </c>
      <c r="I20" s="272">
        <v>109923.60474373889</v>
      </c>
      <c r="J20" s="273">
        <v>20.580297376963021</v>
      </c>
      <c r="K20" s="274">
        <v>79.419702623036983</v>
      </c>
      <c r="M20" s="29"/>
      <c r="N20" s="29"/>
    </row>
    <row r="21" spans="1:14" ht="15" thickBot="1" x14ac:dyDescent="0.4">
      <c r="A21" s="275"/>
      <c r="B21" s="283" t="s">
        <v>235</v>
      </c>
      <c r="C21" s="271">
        <v>23318.713700475251</v>
      </c>
      <c r="D21" s="272">
        <v>21701</v>
      </c>
      <c r="E21" s="110">
        <v>14699</v>
      </c>
      <c r="F21" s="111">
        <v>14874</v>
      </c>
      <c r="G21" s="272">
        <v>1954</v>
      </c>
      <c r="H21" s="271">
        <v>13352</v>
      </c>
      <c r="I21" s="272">
        <v>89898.713700475259</v>
      </c>
      <c r="J21" s="273">
        <v>25.9388735840744</v>
      </c>
      <c r="K21" s="274">
        <v>74.0611264159256</v>
      </c>
      <c r="M21" s="29"/>
      <c r="N21" s="29"/>
    </row>
    <row r="22" spans="1:14" ht="15" thickBot="1" x14ac:dyDescent="0.4">
      <c r="A22" s="284"/>
      <c r="B22" s="133" t="s">
        <v>157</v>
      </c>
      <c r="C22" s="285">
        <f>C21/C3</f>
        <v>0.72972685995090825</v>
      </c>
      <c r="D22" s="285">
        <f t="shared" ref="D22:I22" si="0">D21/D3</f>
        <v>0.85930941633008628</v>
      </c>
      <c r="E22" s="285">
        <f t="shared" si="0"/>
        <v>0.8848422826872141</v>
      </c>
      <c r="F22" s="285">
        <f t="shared" si="0"/>
        <v>2.3605776860815744</v>
      </c>
      <c r="G22" s="285">
        <f t="shared" si="0"/>
        <v>3.838899803536346</v>
      </c>
      <c r="H22" s="285">
        <f t="shared" si="0"/>
        <v>2.3619442523133856</v>
      </c>
      <c r="I22" s="285">
        <f t="shared" si="0"/>
        <v>1.0418887418483238</v>
      </c>
      <c r="J22" s="286"/>
      <c r="K22" s="287"/>
    </row>
    <row r="23" spans="1:14" x14ac:dyDescent="0.35">
      <c r="A23" s="259" t="s">
        <v>109</v>
      </c>
      <c r="B23" s="267">
        <v>2002</v>
      </c>
      <c r="C23" s="268">
        <v>17559.96</v>
      </c>
      <c r="D23" s="263">
        <v>11415</v>
      </c>
      <c r="E23" s="139">
        <v>6287</v>
      </c>
      <c r="F23" s="140">
        <v>2408</v>
      </c>
      <c r="G23" s="263">
        <v>184</v>
      </c>
      <c r="H23" s="268">
        <v>3173.7899999999995</v>
      </c>
      <c r="I23" s="278">
        <v>41027.75</v>
      </c>
      <c r="J23" s="264">
        <v>42.800202302100402</v>
      </c>
      <c r="K23" s="265">
        <v>57.199797697899591</v>
      </c>
      <c r="M23" s="29"/>
      <c r="N23" s="29"/>
    </row>
    <row r="24" spans="1:14" x14ac:dyDescent="0.35">
      <c r="A24" s="266"/>
      <c r="B24" s="267">
        <v>2003</v>
      </c>
      <c r="C24" s="268"/>
      <c r="D24" s="263"/>
      <c r="E24" s="139"/>
      <c r="F24" s="140"/>
      <c r="G24" s="263"/>
      <c r="H24" s="268"/>
      <c r="I24" s="278"/>
      <c r="J24" s="264"/>
      <c r="K24" s="265"/>
      <c r="M24" s="29"/>
      <c r="N24" s="29"/>
    </row>
    <row r="25" spans="1:14" x14ac:dyDescent="0.35">
      <c r="A25" s="266"/>
      <c r="B25" s="267">
        <v>2004</v>
      </c>
      <c r="C25" s="268"/>
      <c r="D25" s="263"/>
      <c r="E25" s="139"/>
      <c r="F25" s="140"/>
      <c r="G25" s="263"/>
      <c r="H25" s="268"/>
      <c r="I25" s="278"/>
      <c r="J25" s="264"/>
      <c r="K25" s="265"/>
      <c r="M25" s="29"/>
      <c r="N25" s="29"/>
    </row>
    <row r="26" spans="1:14" x14ac:dyDescent="0.35">
      <c r="A26" s="269"/>
      <c r="B26" s="270">
        <v>2005</v>
      </c>
      <c r="C26" s="271">
        <v>16158.54</v>
      </c>
      <c r="D26" s="272">
        <v>11655</v>
      </c>
      <c r="E26" s="110">
        <v>6429</v>
      </c>
      <c r="F26" s="111">
        <v>2451</v>
      </c>
      <c r="G26" s="272">
        <v>234</v>
      </c>
      <c r="H26" s="271">
        <v>3890.52</v>
      </c>
      <c r="I26" s="278">
        <v>40818.06</v>
      </c>
      <c r="J26" s="264">
        <v>39.586741751077838</v>
      </c>
      <c r="K26" s="265">
        <v>60.413258248922162</v>
      </c>
      <c r="M26" s="29"/>
      <c r="N26" s="29"/>
    </row>
    <row r="27" spans="1:14" x14ac:dyDescent="0.35">
      <c r="A27" s="269"/>
      <c r="B27" s="270">
        <v>2006</v>
      </c>
      <c r="C27" s="271">
        <v>18540.939999999999</v>
      </c>
      <c r="D27" s="272">
        <v>13079</v>
      </c>
      <c r="E27" s="110">
        <v>7087</v>
      </c>
      <c r="F27" s="111">
        <v>2801</v>
      </c>
      <c r="G27" s="272">
        <v>139</v>
      </c>
      <c r="H27" s="271">
        <v>3528</v>
      </c>
      <c r="I27" s="278">
        <v>45174.94</v>
      </c>
      <c r="J27" s="264">
        <v>41.042533758760932</v>
      </c>
      <c r="K27" s="265">
        <v>58.957466241239068</v>
      </c>
      <c r="M27" s="29"/>
      <c r="N27" s="29"/>
    </row>
    <row r="28" spans="1:14" x14ac:dyDescent="0.35">
      <c r="A28" s="269"/>
      <c r="B28" s="270">
        <v>2007</v>
      </c>
      <c r="C28" s="271"/>
      <c r="D28" s="272"/>
      <c r="E28" s="110"/>
      <c r="F28" s="111"/>
      <c r="G28" s="272"/>
      <c r="H28" s="271"/>
      <c r="I28" s="278"/>
      <c r="J28" s="264"/>
      <c r="K28" s="265"/>
      <c r="M28" s="29"/>
      <c r="N28" s="29"/>
    </row>
    <row r="29" spans="1:14" x14ac:dyDescent="0.35">
      <c r="A29" s="269"/>
      <c r="B29" s="270">
        <v>2008</v>
      </c>
      <c r="C29" s="271"/>
      <c r="D29" s="272"/>
      <c r="E29" s="110"/>
      <c r="F29" s="111"/>
      <c r="G29" s="272"/>
      <c r="H29" s="271"/>
      <c r="I29" s="278"/>
      <c r="J29" s="264"/>
      <c r="K29" s="265"/>
      <c r="M29" s="29"/>
      <c r="N29" s="29"/>
    </row>
    <row r="30" spans="1:14" x14ac:dyDescent="0.35">
      <c r="A30" s="269"/>
      <c r="B30" s="270">
        <v>2009</v>
      </c>
      <c r="C30" s="271">
        <v>15451.62</v>
      </c>
      <c r="D30" s="272">
        <v>15379</v>
      </c>
      <c r="E30" s="271">
        <v>9906</v>
      </c>
      <c r="F30" s="272">
        <v>3450</v>
      </c>
      <c r="G30" s="272">
        <v>466</v>
      </c>
      <c r="H30" s="271">
        <v>5320</v>
      </c>
      <c r="I30" s="278">
        <v>49972.62</v>
      </c>
      <c r="J30" s="264">
        <v>30.920171886124841</v>
      </c>
      <c r="K30" s="265">
        <v>69.079828113875152</v>
      </c>
      <c r="M30" s="29"/>
      <c r="N30" s="29"/>
    </row>
    <row r="31" spans="1:14" x14ac:dyDescent="0.35">
      <c r="A31" s="269"/>
      <c r="B31" s="270">
        <v>2010</v>
      </c>
      <c r="C31" s="271">
        <v>15385.919999999998</v>
      </c>
      <c r="D31" s="272">
        <v>13851</v>
      </c>
      <c r="E31" s="110">
        <v>9266</v>
      </c>
      <c r="F31" s="111">
        <v>2947</v>
      </c>
      <c r="G31" s="272">
        <v>321</v>
      </c>
      <c r="H31" s="271">
        <v>5583</v>
      </c>
      <c r="I31" s="278">
        <v>47353.919999999998</v>
      </c>
      <c r="J31" s="264">
        <v>32.491333346848577</v>
      </c>
      <c r="K31" s="265">
        <v>67.508666653151423</v>
      </c>
      <c r="M31" s="29"/>
      <c r="N31" s="29"/>
    </row>
    <row r="32" spans="1:14" x14ac:dyDescent="0.35">
      <c r="A32" s="275"/>
      <c r="B32" s="276">
        <v>2011</v>
      </c>
      <c r="C32" s="277">
        <v>14594.999999999998</v>
      </c>
      <c r="D32" s="278">
        <v>14809</v>
      </c>
      <c r="E32" s="279">
        <v>11523</v>
      </c>
      <c r="F32" s="280">
        <v>2695</v>
      </c>
      <c r="G32" s="278">
        <v>368</v>
      </c>
      <c r="H32" s="277">
        <v>5063</v>
      </c>
      <c r="I32" s="278">
        <v>49053</v>
      </c>
      <c r="J32" s="281">
        <v>29.753531894073753</v>
      </c>
      <c r="K32" s="282">
        <v>70.24646810592624</v>
      </c>
      <c r="M32" s="29"/>
      <c r="N32" s="29"/>
    </row>
    <row r="33" spans="1:14" x14ac:dyDescent="0.35">
      <c r="A33" s="275"/>
      <c r="B33" s="270">
        <v>2012</v>
      </c>
      <c r="C33" s="271">
        <v>13325.929999999998</v>
      </c>
      <c r="D33" s="272">
        <v>14060</v>
      </c>
      <c r="E33" s="110">
        <v>8847</v>
      </c>
      <c r="F33" s="111">
        <v>3394</v>
      </c>
      <c r="G33" s="272">
        <v>456</v>
      </c>
      <c r="H33" s="271">
        <v>6212</v>
      </c>
      <c r="I33" s="272">
        <v>46294.93</v>
      </c>
      <c r="J33" s="273">
        <v>28.784858298738108</v>
      </c>
      <c r="K33" s="274">
        <v>71.215141701261885</v>
      </c>
      <c r="M33" s="29"/>
      <c r="N33" s="29"/>
    </row>
    <row r="34" spans="1:14" x14ac:dyDescent="0.35">
      <c r="A34" s="275"/>
      <c r="B34" s="270">
        <v>2013</v>
      </c>
      <c r="C34" s="271">
        <v>14226.080000000002</v>
      </c>
      <c r="D34" s="272">
        <v>13743</v>
      </c>
      <c r="E34" s="110">
        <v>10281</v>
      </c>
      <c r="F34" s="111">
        <v>4530</v>
      </c>
      <c r="G34" s="272">
        <v>410</v>
      </c>
      <c r="H34" s="271">
        <v>5454</v>
      </c>
      <c r="I34" s="272">
        <v>48644.08</v>
      </c>
      <c r="J34" s="273">
        <v>29.245244231158246</v>
      </c>
      <c r="K34" s="274">
        <v>70.754755768841761</v>
      </c>
      <c r="M34" s="29"/>
      <c r="N34" s="29"/>
    </row>
    <row r="35" spans="1:14" x14ac:dyDescent="0.35">
      <c r="A35" s="275"/>
      <c r="B35" s="270">
        <v>2014</v>
      </c>
      <c r="C35" s="271">
        <v>14009.81</v>
      </c>
      <c r="D35" s="272">
        <v>13649</v>
      </c>
      <c r="E35" s="110">
        <v>9921</v>
      </c>
      <c r="F35" s="111">
        <v>5019</v>
      </c>
      <c r="G35" s="272">
        <v>411</v>
      </c>
      <c r="H35" s="271">
        <v>5846</v>
      </c>
      <c r="I35" s="272">
        <v>48855.81</v>
      </c>
      <c r="J35" s="273">
        <v>28.675832004422812</v>
      </c>
      <c r="K35" s="274">
        <v>71.324167995577199</v>
      </c>
      <c r="M35" s="29"/>
      <c r="N35" s="29"/>
    </row>
    <row r="36" spans="1:14" x14ac:dyDescent="0.35">
      <c r="A36" s="275"/>
      <c r="B36" s="270">
        <v>2015</v>
      </c>
      <c r="C36" s="271">
        <v>14271.535166883974</v>
      </c>
      <c r="D36" s="272">
        <v>13728</v>
      </c>
      <c r="E36" s="110">
        <v>9073</v>
      </c>
      <c r="F36" s="111">
        <v>4731</v>
      </c>
      <c r="G36" s="272">
        <v>486</v>
      </c>
      <c r="H36" s="271">
        <v>6146</v>
      </c>
      <c r="I36" s="272">
        <v>48435.535166883972</v>
      </c>
      <c r="J36" s="273">
        <v>29.465009765478168</v>
      </c>
      <c r="K36" s="274">
        <v>70.534990234521828</v>
      </c>
      <c r="M36" s="29"/>
      <c r="N36" s="29"/>
    </row>
    <row r="37" spans="1:14" x14ac:dyDescent="0.35">
      <c r="A37" s="275"/>
      <c r="B37" s="270">
        <v>2016</v>
      </c>
      <c r="C37" s="271">
        <v>14826.979089981871</v>
      </c>
      <c r="D37" s="272">
        <v>13707</v>
      </c>
      <c r="E37" s="110">
        <v>9244</v>
      </c>
      <c r="F37" s="111">
        <v>4743</v>
      </c>
      <c r="G37" s="272">
        <v>525</v>
      </c>
      <c r="H37" s="271">
        <v>6354</v>
      </c>
      <c r="I37" s="272">
        <v>49399.979089981869</v>
      </c>
      <c r="J37" s="273">
        <v>30.014140416890839</v>
      </c>
      <c r="K37" s="274">
        <v>69.985859583109161</v>
      </c>
      <c r="M37" s="29"/>
      <c r="N37" s="29"/>
    </row>
    <row r="38" spans="1:14" x14ac:dyDescent="0.35">
      <c r="A38" s="275"/>
      <c r="B38" s="270">
        <v>2017</v>
      </c>
      <c r="C38" s="271">
        <v>14343.056603011748</v>
      </c>
      <c r="D38" s="272">
        <v>12427</v>
      </c>
      <c r="E38" s="110">
        <v>9887</v>
      </c>
      <c r="F38" s="111">
        <v>5291</v>
      </c>
      <c r="G38" s="272">
        <v>557</v>
      </c>
      <c r="H38" s="110">
        <v>6176</v>
      </c>
      <c r="I38" s="272">
        <v>48681.056603011748</v>
      </c>
      <c r="J38" s="273">
        <v>29.463322293880505</v>
      </c>
      <c r="K38" s="274">
        <v>70.536677706119505</v>
      </c>
      <c r="M38" s="29"/>
      <c r="N38" s="29"/>
    </row>
    <row r="39" spans="1:14" x14ac:dyDescent="0.35">
      <c r="A39" s="275"/>
      <c r="B39" s="270">
        <v>2018</v>
      </c>
      <c r="C39" s="271">
        <v>15013.019341797974</v>
      </c>
      <c r="D39" s="272">
        <v>12124</v>
      </c>
      <c r="E39" s="110">
        <v>10996</v>
      </c>
      <c r="F39" s="111">
        <v>5535</v>
      </c>
      <c r="G39" s="272">
        <v>578</v>
      </c>
      <c r="H39" s="110">
        <v>5890</v>
      </c>
      <c r="I39" s="272">
        <v>50136.019341797975</v>
      </c>
      <c r="J39" s="273">
        <v>29.944577848209313</v>
      </c>
      <c r="K39" s="274">
        <v>70.05542215179068</v>
      </c>
      <c r="M39" s="29"/>
      <c r="N39" s="29"/>
    </row>
    <row r="40" spans="1:14" x14ac:dyDescent="0.35">
      <c r="A40" s="275"/>
      <c r="B40" s="270">
        <v>2019</v>
      </c>
      <c r="C40" s="271">
        <v>15225.73270771627</v>
      </c>
      <c r="D40" s="272">
        <v>11817</v>
      </c>
      <c r="E40" s="110">
        <v>10019</v>
      </c>
      <c r="F40" s="111">
        <v>5664</v>
      </c>
      <c r="G40" s="272">
        <v>651</v>
      </c>
      <c r="H40" s="110">
        <v>6650</v>
      </c>
      <c r="I40" s="272">
        <v>50026.73270771627</v>
      </c>
      <c r="J40" s="273">
        <v>30.435193112996977</v>
      </c>
      <c r="K40" s="274">
        <v>69.564806887003016</v>
      </c>
      <c r="M40" s="29"/>
      <c r="N40" s="29"/>
    </row>
    <row r="41" spans="1:14" ht="15" thickBot="1" x14ac:dyDescent="0.4">
      <c r="A41" s="275"/>
      <c r="B41" s="283" t="s">
        <v>235</v>
      </c>
      <c r="C41" s="271">
        <v>15154.97084719116</v>
      </c>
      <c r="D41" s="272">
        <v>11252</v>
      </c>
      <c r="E41" s="110">
        <v>4201</v>
      </c>
      <c r="F41" s="111">
        <v>4048</v>
      </c>
      <c r="G41" s="272">
        <v>502</v>
      </c>
      <c r="H41" s="271">
        <v>6567</v>
      </c>
      <c r="I41" s="272">
        <v>41724.970847191158</v>
      </c>
      <c r="J41" s="273">
        <v>36.321105897696185</v>
      </c>
      <c r="K41" s="274">
        <v>63.678894102303815</v>
      </c>
      <c r="M41" s="29"/>
      <c r="N41" s="29"/>
    </row>
    <row r="42" spans="1:14" ht="15" thickBot="1" x14ac:dyDescent="0.4">
      <c r="A42" s="288"/>
      <c r="B42" s="153" t="s">
        <v>157</v>
      </c>
      <c r="C42" s="289">
        <f>C41/C23</f>
        <v>0.86304130802069945</v>
      </c>
      <c r="D42" s="289">
        <f t="shared" ref="D42:I42" si="1">D41/D23</f>
        <v>0.9857205431449847</v>
      </c>
      <c r="E42" s="289">
        <f t="shared" si="1"/>
        <v>0.66820423095275971</v>
      </c>
      <c r="F42" s="289">
        <f t="shared" si="1"/>
        <v>1.6810631229235879</v>
      </c>
      <c r="G42" s="289">
        <f t="shared" si="1"/>
        <v>2.7282608695652173</v>
      </c>
      <c r="H42" s="289">
        <f>H41/H23</f>
        <v>2.0691350089325384</v>
      </c>
      <c r="I42" s="289">
        <f t="shared" si="1"/>
        <v>1.0169938845584063</v>
      </c>
      <c r="J42" s="290"/>
      <c r="K42" s="291"/>
    </row>
    <row r="43" spans="1:14" ht="9.75" customHeight="1" thickTop="1" x14ac:dyDescent="0.35"/>
    <row r="44" spans="1:14" x14ac:dyDescent="0.35">
      <c r="A44" s="292" t="s">
        <v>236</v>
      </c>
    </row>
    <row r="45" spans="1:14" x14ac:dyDescent="0.35">
      <c r="B45" s="293"/>
      <c r="D45" s="294"/>
      <c r="E45" s="294"/>
      <c r="F45" s="295"/>
      <c r="G45" s="294"/>
      <c r="H45" s="295"/>
    </row>
    <row r="46" spans="1:14" x14ac:dyDescent="0.35">
      <c r="B46" s="293"/>
      <c r="D46" s="294"/>
      <c r="E46" s="294"/>
      <c r="F46" s="295"/>
      <c r="G46" s="294"/>
      <c r="H46" s="295"/>
    </row>
    <row r="47" spans="1:14" x14ac:dyDescent="0.35">
      <c r="B47" s="293"/>
      <c r="D47" s="294"/>
      <c r="E47" s="294"/>
      <c r="F47" s="295"/>
      <c r="G47" s="294"/>
      <c r="H47" s="294"/>
    </row>
    <row r="48" spans="1:14" x14ac:dyDescent="0.35">
      <c r="B48" s="293"/>
      <c r="D48" s="294"/>
      <c r="E48" s="294"/>
      <c r="F48" s="294"/>
      <c r="G48" s="294"/>
      <c r="H48" s="294"/>
    </row>
    <row r="49" spans="2:8" x14ac:dyDescent="0.35">
      <c r="B49" s="293"/>
      <c r="D49" s="294"/>
      <c r="E49" s="294"/>
      <c r="F49" s="295"/>
      <c r="G49" s="294"/>
      <c r="H49" s="295"/>
    </row>
    <row r="50" spans="2:8" x14ac:dyDescent="0.35">
      <c r="B50" s="293"/>
      <c r="D50" s="294"/>
      <c r="E50" s="294"/>
      <c r="F50" s="295"/>
      <c r="G50" s="294"/>
      <c r="H50" s="295"/>
    </row>
    <row r="51" spans="2:8" x14ac:dyDescent="0.35">
      <c r="B51" s="293"/>
      <c r="D51" s="294"/>
      <c r="E51" s="294"/>
      <c r="F51" s="295"/>
      <c r="G51" s="294"/>
      <c r="H51" s="295"/>
    </row>
    <row r="52" spans="2:8" x14ac:dyDescent="0.35">
      <c r="B52" s="293"/>
      <c r="D52" s="294"/>
      <c r="E52" s="294"/>
      <c r="F52" s="295"/>
      <c r="G52" s="294"/>
      <c r="H52" s="295"/>
    </row>
    <row r="53" spans="2:8" x14ac:dyDescent="0.35">
      <c r="B53" s="293"/>
      <c r="D53" s="294"/>
      <c r="E53" s="294"/>
      <c r="F53" s="295"/>
      <c r="G53" s="294"/>
      <c r="H53" s="294"/>
    </row>
    <row r="54" spans="2:8" x14ac:dyDescent="0.35">
      <c r="B54" s="293"/>
      <c r="D54" s="294"/>
      <c r="E54" s="294"/>
      <c r="F54" s="294"/>
      <c r="G54" s="294"/>
      <c r="H54" s="294"/>
    </row>
    <row r="55" spans="2:8" x14ac:dyDescent="0.35">
      <c r="B55" s="293"/>
      <c r="D55" s="294"/>
      <c r="E55" s="294"/>
      <c r="F55" s="295"/>
      <c r="G55" s="294"/>
      <c r="H55" s="295"/>
    </row>
    <row r="56" spans="2:8" x14ac:dyDescent="0.35">
      <c r="B56" s="293"/>
      <c r="D56" s="294"/>
      <c r="E56" s="294"/>
      <c r="F56" s="295"/>
      <c r="G56" s="294"/>
      <c r="H56" s="295"/>
    </row>
    <row r="57" spans="2:8" x14ac:dyDescent="0.35">
      <c r="B57" s="293"/>
      <c r="D57" s="294"/>
      <c r="E57" s="294"/>
      <c r="F57" s="295"/>
      <c r="G57" s="294"/>
      <c r="H57" s="295"/>
    </row>
    <row r="58" spans="2:8" x14ac:dyDescent="0.35">
      <c r="B58" s="293"/>
      <c r="D58" s="294"/>
      <c r="E58" s="294"/>
      <c r="F58" s="295"/>
      <c r="G58" s="294"/>
      <c r="H58" s="295"/>
    </row>
    <row r="59" spans="2:8" x14ac:dyDescent="0.35">
      <c r="B59" s="293"/>
      <c r="D59" s="294"/>
      <c r="E59" s="294"/>
      <c r="F59" s="295"/>
      <c r="G59" s="294"/>
      <c r="H59" s="294"/>
    </row>
    <row r="60" spans="2:8" x14ac:dyDescent="0.35">
      <c r="B60" s="293"/>
      <c r="D60" s="294"/>
      <c r="E60" s="294"/>
      <c r="F60" s="294"/>
      <c r="G60" s="294"/>
      <c r="H60" s="294"/>
    </row>
    <row r="61" spans="2:8" x14ac:dyDescent="0.35">
      <c r="B61" s="293"/>
      <c r="D61" s="294"/>
      <c r="E61" s="294"/>
      <c r="F61" s="295"/>
      <c r="G61" s="294"/>
      <c r="H61" s="295"/>
    </row>
    <row r="62" spans="2:8" x14ac:dyDescent="0.35">
      <c r="B62" s="293"/>
      <c r="D62" s="294"/>
      <c r="E62" s="294"/>
      <c r="F62" s="295"/>
      <c r="G62" s="294"/>
      <c r="H62" s="295"/>
    </row>
    <row r="71" spans="2:10" x14ac:dyDescent="0.35">
      <c r="B71" s="296"/>
      <c r="C71" s="157"/>
      <c r="D71" s="157"/>
      <c r="E71" s="157"/>
      <c r="F71" s="157"/>
      <c r="G71" s="157"/>
      <c r="H71" s="157"/>
      <c r="I71" s="157"/>
      <c r="J71" s="157"/>
    </row>
    <row r="72" spans="2:10" x14ac:dyDescent="0.35">
      <c r="B72" s="296"/>
      <c r="C72" s="157"/>
      <c r="D72" s="157"/>
      <c r="E72" s="157"/>
      <c r="F72" s="157"/>
      <c r="G72" s="157"/>
      <c r="H72" s="157"/>
      <c r="I72" s="157"/>
      <c r="J72" s="157"/>
    </row>
    <row r="73" spans="2:10" x14ac:dyDescent="0.35">
      <c r="B73" s="296"/>
      <c r="C73" s="157"/>
      <c r="D73" s="157"/>
      <c r="E73" s="157"/>
      <c r="F73" s="157"/>
      <c r="G73" s="157"/>
      <c r="H73" s="157"/>
      <c r="I73" s="157"/>
      <c r="J73" s="157"/>
    </row>
    <row r="74" spans="2:10" x14ac:dyDescent="0.35">
      <c r="B74" s="296"/>
    </row>
    <row r="75" spans="2:10" x14ac:dyDescent="0.35">
      <c r="B75" s="296"/>
    </row>
    <row r="76" spans="2:10" x14ac:dyDescent="0.35">
      <c r="B76" s="296"/>
    </row>
    <row r="77" spans="2:10" x14ac:dyDescent="0.35">
      <c r="B77" s="296"/>
    </row>
    <row r="78" spans="2:10" x14ac:dyDescent="0.35">
      <c r="B78" s="296"/>
    </row>
  </sheetData>
  <mergeCells count="3">
    <mergeCell ref="A1:K1"/>
    <mergeCell ref="A3:A22"/>
    <mergeCell ref="A23:A42"/>
  </mergeCells>
  <pageMargins left="0.70866141732283472" right="0.70866141732283472" top="0.74803149606299213" bottom="0.74803149606299213" header="0.31496062992125984" footer="0.31496062992125984"/>
  <pageSetup paperSize="9" scale="65" orientation="landscape" r:id="rId1"/>
  <headerFooter>
    <oddHeader>&amp;C&amp;"Calibri,Regular"&amp;13SRAD Report No.2040 Transport Statistics Manchester 2019</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78445-CB2F-4785-8EBC-DD4ECF36840E}">
  <sheetPr>
    <pageSetUpPr fitToPage="1"/>
  </sheetPr>
  <dimension ref="A1:I63"/>
  <sheetViews>
    <sheetView zoomScaleNormal="100" workbookViewId="0">
      <selection activeCell="J6" sqref="J6"/>
    </sheetView>
  </sheetViews>
  <sheetFormatPr defaultColWidth="9.1796875" defaultRowHeight="12.5" x14ac:dyDescent="0.25"/>
  <cols>
    <col min="1" max="1" width="21.453125" style="298" bestFit="1" customWidth="1"/>
    <col min="2" max="7" width="9.1796875" style="298"/>
    <col min="8" max="8" width="10.26953125" style="298" bestFit="1" customWidth="1"/>
    <col min="9" max="16384" width="9.1796875" style="30"/>
  </cols>
  <sheetData>
    <row r="1" spans="1:8" ht="18.5" x14ac:dyDescent="0.45">
      <c r="A1" s="297" t="s">
        <v>158</v>
      </c>
    </row>
    <row r="2" spans="1:8" ht="13" thickBot="1" x14ac:dyDescent="0.3"/>
    <row r="3" spans="1:8" s="31" customFormat="1" ht="15" thickTop="1" x14ac:dyDescent="0.35">
      <c r="A3" s="299" t="s">
        <v>159</v>
      </c>
      <c r="B3" s="300"/>
      <c r="C3" s="300"/>
      <c r="D3" s="300"/>
      <c r="E3" s="300"/>
      <c r="F3" s="300"/>
      <c r="G3" s="300"/>
      <c r="H3" s="301"/>
    </row>
    <row r="4" spans="1:8" s="31" customFormat="1" ht="14.5" x14ac:dyDescent="0.35">
      <c r="A4" s="302" t="s">
        <v>111</v>
      </c>
      <c r="B4" s="303" t="s">
        <v>6</v>
      </c>
      <c r="C4" s="303" t="s">
        <v>151</v>
      </c>
      <c r="D4" s="303" t="s">
        <v>102</v>
      </c>
      <c r="E4" s="303" t="s">
        <v>103</v>
      </c>
      <c r="F4" s="303" t="s">
        <v>160</v>
      </c>
      <c r="G4" s="304" t="s">
        <v>161</v>
      </c>
      <c r="H4" s="305" t="s">
        <v>162</v>
      </c>
    </row>
    <row r="5" spans="1:8" s="31" customFormat="1" ht="14.5" x14ac:dyDescent="0.35">
      <c r="A5" s="302" t="s">
        <v>163</v>
      </c>
      <c r="B5" s="303">
        <v>85373</v>
      </c>
      <c r="C5" s="303">
        <v>8</v>
      </c>
      <c r="D5" s="303">
        <v>2</v>
      </c>
      <c r="E5" s="303">
        <v>0</v>
      </c>
      <c r="F5" s="303">
        <v>0</v>
      </c>
      <c r="G5" s="303">
        <v>0</v>
      </c>
      <c r="H5" s="306">
        <f>SUM(C5:G5)</f>
        <v>10</v>
      </c>
    </row>
    <row r="6" spans="1:8" s="31" customFormat="1" ht="14.5" x14ac:dyDescent="0.35">
      <c r="A6" s="302" t="s">
        <v>164</v>
      </c>
      <c r="B6" s="303">
        <v>85375</v>
      </c>
      <c r="C6" s="303">
        <v>33</v>
      </c>
      <c r="D6" s="303">
        <v>8</v>
      </c>
      <c r="E6" s="303">
        <v>6</v>
      </c>
      <c r="F6" s="303">
        <v>2</v>
      </c>
      <c r="G6" s="303">
        <v>12</v>
      </c>
      <c r="H6" s="306">
        <f t="shared" ref="H6:H8" si="0">SUM(C6:G6)</f>
        <v>61</v>
      </c>
    </row>
    <row r="7" spans="1:8" s="31" customFormat="1" ht="14.5" x14ac:dyDescent="0.35">
      <c r="A7" s="302" t="s">
        <v>165</v>
      </c>
      <c r="B7" s="303">
        <v>85378</v>
      </c>
      <c r="C7" s="303">
        <v>70</v>
      </c>
      <c r="D7" s="303">
        <v>0</v>
      </c>
      <c r="E7" s="303">
        <v>0</v>
      </c>
      <c r="F7" s="303">
        <v>0</v>
      </c>
      <c r="G7" s="303">
        <v>2</v>
      </c>
      <c r="H7" s="306">
        <f t="shared" si="0"/>
        <v>72</v>
      </c>
    </row>
    <row r="8" spans="1:8" s="31" customFormat="1" ht="14.5" x14ac:dyDescent="0.35">
      <c r="A8" s="307" t="s">
        <v>166</v>
      </c>
      <c r="B8" s="308"/>
      <c r="C8" s="308">
        <v>111</v>
      </c>
      <c r="D8" s="308">
        <v>10</v>
      </c>
      <c r="E8" s="308">
        <v>6</v>
      </c>
      <c r="F8" s="308">
        <v>2</v>
      </c>
      <c r="G8" s="308">
        <v>14</v>
      </c>
      <c r="H8" s="306">
        <f t="shared" si="0"/>
        <v>143</v>
      </c>
    </row>
    <row r="9" spans="1:8" s="31" customFormat="1" ht="14.5" x14ac:dyDescent="0.35">
      <c r="A9" s="302" t="s">
        <v>167</v>
      </c>
      <c r="B9" s="303"/>
      <c r="C9" s="309">
        <v>0.77622377622377625</v>
      </c>
      <c r="D9" s="309">
        <v>6.9930069930069935E-2</v>
      </c>
      <c r="E9" s="309">
        <v>4.195804195804196E-2</v>
      </c>
      <c r="F9" s="309">
        <v>1.3986013986013986E-2</v>
      </c>
      <c r="G9" s="310">
        <v>9.7902097902097904E-2</v>
      </c>
      <c r="H9" s="311">
        <v>1</v>
      </c>
    </row>
    <row r="10" spans="1:8" s="31" customFormat="1" ht="14.5" x14ac:dyDescent="0.35">
      <c r="A10" s="307" t="s">
        <v>168</v>
      </c>
      <c r="B10" s="308"/>
      <c r="C10" s="308">
        <v>224</v>
      </c>
      <c r="D10" s="308">
        <v>30</v>
      </c>
      <c r="E10" s="308">
        <v>1</v>
      </c>
      <c r="F10" s="308">
        <v>6</v>
      </c>
      <c r="G10" s="312">
        <v>41</v>
      </c>
      <c r="H10" s="306">
        <v>302</v>
      </c>
    </row>
    <row r="11" spans="1:8" s="31" customFormat="1" ht="14.5" x14ac:dyDescent="0.35">
      <c r="A11" s="307" t="s">
        <v>169</v>
      </c>
      <c r="B11" s="308"/>
      <c r="C11" s="308">
        <v>230</v>
      </c>
      <c r="D11" s="308">
        <v>14</v>
      </c>
      <c r="E11" s="308">
        <v>4</v>
      </c>
      <c r="F11" s="308">
        <v>7</v>
      </c>
      <c r="G11" s="312">
        <v>29</v>
      </c>
      <c r="H11" s="306">
        <v>284</v>
      </c>
    </row>
    <row r="12" spans="1:8" s="31" customFormat="1" ht="14.5" x14ac:dyDescent="0.35">
      <c r="A12" s="307" t="s">
        <v>170</v>
      </c>
      <c r="B12" s="308"/>
      <c r="C12" s="308">
        <v>289</v>
      </c>
      <c r="D12" s="308">
        <v>17</v>
      </c>
      <c r="E12" s="308">
        <v>6</v>
      </c>
      <c r="F12" s="308">
        <v>5</v>
      </c>
      <c r="G12" s="312">
        <v>38</v>
      </c>
      <c r="H12" s="306">
        <v>355</v>
      </c>
    </row>
    <row r="13" spans="1:8" s="31" customFormat="1" ht="14.5" x14ac:dyDescent="0.35">
      <c r="A13" s="307" t="s">
        <v>171</v>
      </c>
      <c r="B13" s="308"/>
      <c r="C13" s="308">
        <v>218</v>
      </c>
      <c r="D13" s="308">
        <v>7</v>
      </c>
      <c r="E13" s="308">
        <v>8</v>
      </c>
      <c r="F13" s="308">
        <v>5</v>
      </c>
      <c r="G13" s="312">
        <v>9</v>
      </c>
      <c r="H13" s="306">
        <v>247</v>
      </c>
    </row>
    <row r="14" spans="1:8" s="31" customFormat="1" ht="15" thickBot="1" x14ac:dyDescent="0.4">
      <c r="A14" s="313" t="s">
        <v>172</v>
      </c>
      <c r="B14" s="314"/>
      <c r="C14" s="315">
        <v>420</v>
      </c>
      <c r="D14" s="315">
        <v>22</v>
      </c>
      <c r="E14" s="315">
        <v>3</v>
      </c>
      <c r="F14" s="315">
        <v>4</v>
      </c>
      <c r="G14" s="316">
        <v>12</v>
      </c>
      <c r="H14" s="317">
        <v>449</v>
      </c>
    </row>
    <row r="15" spans="1:8" ht="13.5" thickTop="1" thickBot="1" x14ac:dyDescent="0.3"/>
    <row r="16" spans="1:8" s="31" customFormat="1" ht="15" thickTop="1" x14ac:dyDescent="0.35">
      <c r="A16" s="299" t="s">
        <v>173</v>
      </c>
      <c r="B16" s="300"/>
      <c r="C16" s="300"/>
      <c r="D16" s="300"/>
      <c r="E16" s="300"/>
      <c r="F16" s="300"/>
      <c r="G16" s="300"/>
      <c r="H16" s="301"/>
    </row>
    <row r="17" spans="1:8" s="31" customFormat="1" ht="14.5" x14ac:dyDescent="0.35">
      <c r="A17" s="302" t="s">
        <v>111</v>
      </c>
      <c r="B17" s="303" t="s">
        <v>6</v>
      </c>
      <c r="C17" s="303" t="s">
        <v>151</v>
      </c>
      <c r="D17" s="303" t="s">
        <v>102</v>
      </c>
      <c r="E17" s="303" t="s">
        <v>103</v>
      </c>
      <c r="F17" s="303" t="s">
        <v>160</v>
      </c>
      <c r="G17" s="304" t="s">
        <v>161</v>
      </c>
      <c r="H17" s="305" t="s">
        <v>162</v>
      </c>
    </row>
    <row r="18" spans="1:8" s="31" customFormat="1" ht="14.5" x14ac:dyDescent="0.35">
      <c r="A18" s="302" t="s">
        <v>163</v>
      </c>
      <c r="B18" s="303">
        <v>85373</v>
      </c>
      <c r="C18" s="303">
        <v>5</v>
      </c>
      <c r="D18" s="303">
        <v>1</v>
      </c>
      <c r="E18" s="303">
        <v>1</v>
      </c>
      <c r="F18" s="303">
        <v>0</v>
      </c>
      <c r="G18" s="304">
        <v>0</v>
      </c>
      <c r="H18" s="305">
        <f>SUM(C18:G18)</f>
        <v>7</v>
      </c>
    </row>
    <row r="19" spans="1:8" s="31" customFormat="1" ht="14.5" x14ac:dyDescent="0.35">
      <c r="A19" s="302" t="s">
        <v>164</v>
      </c>
      <c r="B19" s="303">
        <v>85375</v>
      </c>
      <c r="C19" s="303">
        <v>8</v>
      </c>
      <c r="D19" s="303">
        <v>11</v>
      </c>
      <c r="E19" s="303">
        <v>2</v>
      </c>
      <c r="F19" s="303">
        <v>0</v>
      </c>
      <c r="G19" s="304">
        <v>0</v>
      </c>
      <c r="H19" s="305">
        <f t="shared" ref="H19:H21" si="1">SUM(C19:G19)</f>
        <v>21</v>
      </c>
    </row>
    <row r="20" spans="1:8" s="31" customFormat="1" ht="14.5" x14ac:dyDescent="0.35">
      <c r="A20" s="302" t="s">
        <v>165</v>
      </c>
      <c r="B20" s="303">
        <v>85378</v>
      </c>
      <c r="C20" s="303">
        <v>9</v>
      </c>
      <c r="D20" s="303">
        <v>1</v>
      </c>
      <c r="E20" s="303">
        <v>0</v>
      </c>
      <c r="F20" s="303">
        <v>0</v>
      </c>
      <c r="G20" s="304">
        <v>0</v>
      </c>
      <c r="H20" s="305">
        <f t="shared" si="1"/>
        <v>10</v>
      </c>
    </row>
    <row r="21" spans="1:8" s="31" customFormat="1" ht="14.5" x14ac:dyDescent="0.35">
      <c r="A21" s="307" t="s">
        <v>166</v>
      </c>
      <c r="B21" s="308"/>
      <c r="C21" s="308">
        <f>SUM(C18:C20)</f>
        <v>22</v>
      </c>
      <c r="D21" s="308">
        <f t="shared" ref="D21:G21" si="2">SUM(D18:D20)</f>
        <v>13</v>
      </c>
      <c r="E21" s="308">
        <f t="shared" si="2"/>
        <v>3</v>
      </c>
      <c r="F21" s="308">
        <f t="shared" si="2"/>
        <v>0</v>
      </c>
      <c r="G21" s="308">
        <f t="shared" si="2"/>
        <v>0</v>
      </c>
      <c r="H21" s="306">
        <f t="shared" si="1"/>
        <v>38</v>
      </c>
    </row>
    <row r="22" spans="1:8" ht="14.5" x14ac:dyDescent="0.35">
      <c r="A22" s="302" t="s">
        <v>167</v>
      </c>
      <c r="B22" s="303"/>
      <c r="C22" s="309">
        <v>0.78082191780821919</v>
      </c>
      <c r="D22" s="309">
        <v>0.16438356164383561</v>
      </c>
      <c r="E22" s="309">
        <v>4.1095890410958902E-2</v>
      </c>
      <c r="F22" s="309">
        <v>0</v>
      </c>
      <c r="G22" s="310">
        <v>1.3698630136986301E-2</v>
      </c>
      <c r="H22" s="311">
        <v>1</v>
      </c>
    </row>
    <row r="23" spans="1:8" ht="14.5" x14ac:dyDescent="0.35">
      <c r="A23" s="307" t="s">
        <v>168</v>
      </c>
      <c r="B23" s="308"/>
      <c r="C23" s="308">
        <v>57</v>
      </c>
      <c r="D23" s="308">
        <v>12</v>
      </c>
      <c r="E23" s="308">
        <v>3</v>
      </c>
      <c r="F23" s="308">
        <v>0</v>
      </c>
      <c r="G23" s="312">
        <v>1</v>
      </c>
      <c r="H23" s="306">
        <v>73</v>
      </c>
    </row>
    <row r="24" spans="1:8" ht="14.5" x14ac:dyDescent="0.35">
      <c r="A24" s="307" t="s">
        <v>169</v>
      </c>
      <c r="B24" s="303"/>
      <c r="C24" s="308">
        <v>82</v>
      </c>
      <c r="D24" s="308">
        <v>4</v>
      </c>
      <c r="E24" s="308">
        <v>0</v>
      </c>
      <c r="F24" s="308">
        <v>0</v>
      </c>
      <c r="G24" s="312">
        <v>1</v>
      </c>
      <c r="H24" s="306">
        <v>87</v>
      </c>
    </row>
    <row r="25" spans="1:8" ht="14.5" x14ac:dyDescent="0.35">
      <c r="A25" s="307" t="s">
        <v>170</v>
      </c>
      <c r="B25" s="303"/>
      <c r="C25" s="308">
        <v>74</v>
      </c>
      <c r="D25" s="308">
        <v>14</v>
      </c>
      <c r="E25" s="308">
        <v>1</v>
      </c>
      <c r="F25" s="308">
        <v>0</v>
      </c>
      <c r="G25" s="312">
        <v>0</v>
      </c>
      <c r="H25" s="306">
        <v>89</v>
      </c>
    </row>
    <row r="26" spans="1:8" s="31" customFormat="1" ht="14.5" x14ac:dyDescent="0.35">
      <c r="A26" s="307" t="s">
        <v>171</v>
      </c>
      <c r="B26" s="308"/>
      <c r="C26" s="308">
        <v>60</v>
      </c>
      <c r="D26" s="308">
        <v>12</v>
      </c>
      <c r="E26" s="308">
        <v>0</v>
      </c>
      <c r="F26" s="308">
        <v>0</v>
      </c>
      <c r="G26" s="312">
        <v>4</v>
      </c>
      <c r="H26" s="306">
        <v>76</v>
      </c>
    </row>
    <row r="27" spans="1:8" ht="15" thickBot="1" x14ac:dyDescent="0.4">
      <c r="A27" s="313" t="s">
        <v>172</v>
      </c>
      <c r="B27" s="314"/>
      <c r="C27" s="315">
        <v>71</v>
      </c>
      <c r="D27" s="315">
        <v>17</v>
      </c>
      <c r="E27" s="315">
        <v>1</v>
      </c>
      <c r="F27" s="315">
        <v>0</v>
      </c>
      <c r="G27" s="316">
        <v>3</v>
      </c>
      <c r="H27" s="317">
        <v>89</v>
      </c>
    </row>
    <row r="28" spans="1:8" ht="13.5" thickTop="1" thickBot="1" x14ac:dyDescent="0.3">
      <c r="A28" s="318"/>
      <c r="B28" s="318"/>
      <c r="C28" s="318"/>
      <c r="D28" s="318"/>
      <c r="E28" s="318"/>
      <c r="F28" s="318"/>
      <c r="G28" s="318"/>
      <c r="H28" s="318"/>
    </row>
    <row r="29" spans="1:8" ht="15" thickTop="1" x14ac:dyDescent="0.35">
      <c r="A29" s="299" t="s">
        <v>174</v>
      </c>
      <c r="B29" s="300"/>
      <c r="C29" s="300"/>
      <c r="D29" s="300"/>
      <c r="E29" s="300"/>
      <c r="F29" s="300"/>
      <c r="G29" s="300"/>
      <c r="H29" s="301"/>
    </row>
    <row r="30" spans="1:8" ht="14.5" x14ac:dyDescent="0.35">
      <c r="A30" s="302" t="s">
        <v>111</v>
      </c>
      <c r="B30" s="303" t="s">
        <v>6</v>
      </c>
      <c r="C30" s="303" t="s">
        <v>151</v>
      </c>
      <c r="D30" s="303" t="s">
        <v>102</v>
      </c>
      <c r="E30" s="303" t="s">
        <v>103</v>
      </c>
      <c r="F30" s="303" t="s">
        <v>160</v>
      </c>
      <c r="G30" s="304" t="s">
        <v>161</v>
      </c>
      <c r="H30" s="305" t="s">
        <v>162</v>
      </c>
    </row>
    <row r="31" spans="1:8" ht="14.5" x14ac:dyDescent="0.35">
      <c r="A31" s="302" t="s">
        <v>163</v>
      </c>
      <c r="B31" s="303">
        <v>85373</v>
      </c>
      <c r="C31" s="303">
        <v>2</v>
      </c>
      <c r="D31" s="303">
        <v>0</v>
      </c>
      <c r="E31" s="303">
        <v>0</v>
      </c>
      <c r="F31" s="303">
        <v>0</v>
      </c>
      <c r="G31" s="304">
        <v>0</v>
      </c>
      <c r="H31" s="305">
        <v>7</v>
      </c>
    </row>
    <row r="32" spans="1:8" ht="14.5" x14ac:dyDescent="0.35">
      <c r="A32" s="302" t="s">
        <v>164</v>
      </c>
      <c r="B32" s="303">
        <v>85375</v>
      </c>
      <c r="C32" s="303">
        <v>8</v>
      </c>
      <c r="D32" s="303">
        <v>2</v>
      </c>
      <c r="E32" s="303">
        <v>0</v>
      </c>
      <c r="F32" s="303">
        <v>0</v>
      </c>
      <c r="G32" s="304">
        <v>0</v>
      </c>
      <c r="H32" s="305">
        <v>21</v>
      </c>
    </row>
    <row r="33" spans="1:9" ht="14.5" x14ac:dyDescent="0.35">
      <c r="A33" s="302" t="s">
        <v>165</v>
      </c>
      <c r="B33" s="303">
        <v>85378</v>
      </c>
      <c r="C33" s="303">
        <v>13</v>
      </c>
      <c r="D33" s="303">
        <v>0</v>
      </c>
      <c r="E33" s="303">
        <v>0</v>
      </c>
      <c r="F33" s="303">
        <v>0</v>
      </c>
      <c r="G33" s="304">
        <v>3</v>
      </c>
      <c r="H33" s="305">
        <v>10</v>
      </c>
    </row>
    <row r="34" spans="1:9" ht="14.5" x14ac:dyDescent="0.35">
      <c r="A34" s="307" t="s">
        <v>166</v>
      </c>
      <c r="B34" s="308"/>
      <c r="C34" s="308">
        <f>SUM(C31:C33)</f>
        <v>23</v>
      </c>
      <c r="D34" s="308">
        <f t="shared" ref="D34:G34" si="3">SUM(D31:D33)</f>
        <v>2</v>
      </c>
      <c r="E34" s="308">
        <f t="shared" si="3"/>
        <v>0</v>
      </c>
      <c r="F34" s="308">
        <f t="shared" si="3"/>
        <v>0</v>
      </c>
      <c r="G34" s="308">
        <f t="shared" si="3"/>
        <v>3</v>
      </c>
      <c r="H34" s="306">
        <v>38</v>
      </c>
    </row>
    <row r="35" spans="1:9" ht="14.5" x14ac:dyDescent="0.35">
      <c r="A35" s="302" t="s">
        <v>167</v>
      </c>
      <c r="B35" s="303"/>
      <c r="C35" s="309">
        <v>0.9</v>
      </c>
      <c r="D35" s="309">
        <v>0.05</v>
      </c>
      <c r="E35" s="309">
        <v>1.2500000000000001E-2</v>
      </c>
      <c r="F35" s="309">
        <v>1.2500000000000001E-2</v>
      </c>
      <c r="G35" s="310">
        <v>2.5000000000000001E-2</v>
      </c>
      <c r="H35" s="311">
        <v>1</v>
      </c>
    </row>
    <row r="36" spans="1:9" ht="14.5" x14ac:dyDescent="0.35">
      <c r="A36" s="307" t="s">
        <v>168</v>
      </c>
      <c r="B36" s="303"/>
      <c r="C36" s="308">
        <v>72</v>
      </c>
      <c r="D36" s="308">
        <v>4</v>
      </c>
      <c r="E36" s="308">
        <v>1</v>
      </c>
      <c r="F36" s="308">
        <v>1</v>
      </c>
      <c r="G36" s="312">
        <v>2</v>
      </c>
      <c r="H36" s="306">
        <v>80</v>
      </c>
    </row>
    <row r="37" spans="1:9" ht="14.5" x14ac:dyDescent="0.35">
      <c r="A37" s="307" t="s">
        <v>169</v>
      </c>
      <c r="B37" s="303"/>
      <c r="C37" s="308">
        <v>17</v>
      </c>
      <c r="D37" s="308">
        <v>5</v>
      </c>
      <c r="E37" s="308">
        <v>1</v>
      </c>
      <c r="F37" s="308">
        <v>0</v>
      </c>
      <c r="G37" s="312">
        <v>5</v>
      </c>
      <c r="H37" s="306">
        <v>28</v>
      </c>
    </row>
    <row r="38" spans="1:9" ht="14.5" x14ac:dyDescent="0.35">
      <c r="A38" s="307" t="s">
        <v>170</v>
      </c>
      <c r="B38" s="303"/>
      <c r="C38" s="308">
        <v>40</v>
      </c>
      <c r="D38" s="308">
        <v>5</v>
      </c>
      <c r="E38" s="308">
        <v>1</v>
      </c>
      <c r="F38" s="308">
        <v>0</v>
      </c>
      <c r="G38" s="312">
        <v>3</v>
      </c>
      <c r="H38" s="306">
        <v>49</v>
      </c>
    </row>
    <row r="39" spans="1:9" ht="14.5" x14ac:dyDescent="0.35">
      <c r="A39" s="307" t="s">
        <v>171</v>
      </c>
      <c r="B39" s="308"/>
      <c r="C39" s="308">
        <v>35</v>
      </c>
      <c r="D39" s="308">
        <v>5</v>
      </c>
      <c r="E39" s="308">
        <v>1</v>
      </c>
      <c r="F39" s="308">
        <v>1</v>
      </c>
      <c r="G39" s="312">
        <v>4</v>
      </c>
      <c r="H39" s="306">
        <v>46</v>
      </c>
    </row>
    <row r="40" spans="1:9" ht="15" thickBot="1" x14ac:dyDescent="0.4">
      <c r="A40" s="313" t="s">
        <v>172</v>
      </c>
      <c r="B40" s="314"/>
      <c r="C40" s="315">
        <v>68</v>
      </c>
      <c r="D40" s="315">
        <v>5</v>
      </c>
      <c r="E40" s="315">
        <v>0</v>
      </c>
      <c r="F40" s="315">
        <v>0</v>
      </c>
      <c r="G40" s="316">
        <v>4</v>
      </c>
      <c r="H40" s="317">
        <v>73</v>
      </c>
    </row>
    <row r="41" spans="1:9" ht="13.5" thickTop="1" x14ac:dyDescent="0.3">
      <c r="A41" s="319" t="s">
        <v>175</v>
      </c>
      <c r="B41" s="320"/>
      <c r="C41" s="320"/>
      <c r="D41" s="320"/>
      <c r="E41" s="320"/>
      <c r="F41" s="320"/>
      <c r="G41" s="320"/>
      <c r="H41" s="320"/>
    </row>
    <row r="42" spans="1:9" ht="13" x14ac:dyDescent="0.25">
      <c r="A42" s="321" t="s">
        <v>176</v>
      </c>
      <c r="B42" s="321"/>
      <c r="C42" s="321"/>
      <c r="D42" s="321"/>
      <c r="E42" s="321"/>
      <c r="F42" s="321"/>
      <c r="G42" s="321"/>
      <c r="H42" s="321"/>
    </row>
    <row r="43" spans="1:9" ht="13" x14ac:dyDescent="0.3">
      <c r="A43" s="322" t="s">
        <v>177</v>
      </c>
      <c r="B43" s="322"/>
      <c r="C43" s="322"/>
      <c r="D43" s="322"/>
      <c r="E43" s="322"/>
      <c r="F43" s="322"/>
      <c r="G43" s="322"/>
      <c r="H43" s="322"/>
    </row>
    <row r="44" spans="1:9" ht="14.5" customHeight="1" x14ac:dyDescent="0.35">
      <c r="A44" s="321" t="s">
        <v>178</v>
      </c>
      <c r="B44" s="321"/>
      <c r="C44" s="321"/>
      <c r="D44" s="321"/>
      <c r="E44" s="321"/>
      <c r="F44" s="321"/>
      <c r="G44" s="321"/>
      <c r="H44" s="321"/>
      <c r="I44" s="31"/>
    </row>
    <row r="45" spans="1:9" ht="14.5" x14ac:dyDescent="0.35">
      <c r="A45" s="35"/>
      <c r="B45" s="35"/>
      <c r="C45" s="35"/>
      <c r="D45" s="35"/>
      <c r="E45" s="35"/>
      <c r="F45" s="35"/>
      <c r="G45" s="35"/>
      <c r="H45" s="35"/>
      <c r="I45" s="31"/>
    </row>
    <row r="46" spans="1:9" ht="13" x14ac:dyDescent="0.3">
      <c r="A46" s="323" t="s">
        <v>179</v>
      </c>
    </row>
    <row r="47" spans="1:9" ht="13" x14ac:dyDescent="0.3">
      <c r="A47" s="323" t="s">
        <v>180</v>
      </c>
    </row>
    <row r="48" spans="1:9" x14ac:dyDescent="0.25">
      <c r="A48" s="321" t="s">
        <v>181</v>
      </c>
      <c r="B48" s="321"/>
      <c r="C48" s="321"/>
      <c r="D48" s="321"/>
      <c r="E48" s="321"/>
      <c r="F48" s="321"/>
      <c r="G48" s="321"/>
      <c r="H48" s="321"/>
    </row>
    <row r="49" spans="1:8" x14ac:dyDescent="0.25">
      <c r="A49" s="35"/>
      <c r="B49" s="35"/>
      <c r="C49" s="35"/>
      <c r="D49" s="35"/>
      <c r="E49" s="35"/>
      <c r="F49" s="35"/>
      <c r="G49" s="35"/>
      <c r="H49" s="35"/>
    </row>
    <row r="50" spans="1:8" x14ac:dyDescent="0.25">
      <c r="A50" s="35"/>
      <c r="B50" s="35"/>
      <c r="C50" s="35"/>
      <c r="D50" s="35"/>
      <c r="E50" s="35"/>
      <c r="F50" s="35"/>
      <c r="G50" s="35"/>
      <c r="H50" s="35"/>
    </row>
    <row r="51" spans="1:8" x14ac:dyDescent="0.25">
      <c r="A51" s="35"/>
      <c r="B51" s="35"/>
      <c r="C51" s="35"/>
      <c r="D51" s="35"/>
      <c r="E51" s="35"/>
      <c r="F51" s="35"/>
      <c r="G51" s="35"/>
      <c r="H51" s="35"/>
    </row>
    <row r="52" spans="1:8" x14ac:dyDescent="0.25">
      <c r="A52" s="321" t="s">
        <v>182</v>
      </c>
      <c r="B52" s="321"/>
      <c r="C52" s="321"/>
      <c r="D52" s="321"/>
      <c r="E52" s="321"/>
      <c r="F52" s="321"/>
      <c r="G52" s="321"/>
      <c r="H52" s="321"/>
    </row>
    <row r="53" spans="1:8" x14ac:dyDescent="0.25">
      <c r="A53" s="35"/>
      <c r="B53" s="35"/>
      <c r="C53" s="35"/>
      <c r="D53" s="35"/>
      <c r="E53" s="35"/>
      <c r="F53" s="35"/>
      <c r="G53" s="35"/>
      <c r="H53" s="35"/>
    </row>
    <row r="54" spans="1:8" x14ac:dyDescent="0.25">
      <c r="A54" s="35"/>
      <c r="B54" s="35"/>
      <c r="C54" s="35"/>
      <c r="D54" s="35"/>
      <c r="E54" s="35"/>
      <c r="F54" s="35"/>
      <c r="G54" s="35"/>
      <c r="H54" s="35"/>
    </row>
    <row r="55" spans="1:8" x14ac:dyDescent="0.25">
      <c r="A55" s="35"/>
      <c r="B55" s="35"/>
      <c r="C55" s="35"/>
      <c r="D55" s="35"/>
      <c r="E55" s="35"/>
      <c r="F55" s="35"/>
      <c r="G55" s="35"/>
      <c r="H55" s="35"/>
    </row>
    <row r="56" spans="1:8" ht="13" x14ac:dyDescent="0.3">
      <c r="A56" s="323" t="s">
        <v>183</v>
      </c>
    </row>
    <row r="57" spans="1:8" x14ac:dyDescent="0.25">
      <c r="A57" s="321" t="s">
        <v>237</v>
      </c>
      <c r="B57" s="321"/>
      <c r="C57" s="321"/>
      <c r="D57" s="321"/>
      <c r="E57" s="321"/>
      <c r="F57" s="321"/>
      <c r="G57" s="321"/>
      <c r="H57" s="321"/>
    </row>
    <row r="58" spans="1:8" x14ac:dyDescent="0.25">
      <c r="A58" s="35"/>
      <c r="B58" s="35"/>
      <c r="C58" s="35"/>
      <c r="D58" s="35"/>
      <c r="E58" s="35"/>
      <c r="F58" s="35"/>
      <c r="G58" s="35"/>
      <c r="H58" s="35"/>
    </row>
    <row r="59" spans="1:8" x14ac:dyDescent="0.25">
      <c r="A59" s="35"/>
      <c r="B59" s="35"/>
      <c r="C59" s="35"/>
      <c r="D59" s="35"/>
      <c r="E59" s="35"/>
      <c r="F59" s="35"/>
      <c r="G59" s="35"/>
      <c r="H59" s="35"/>
    </row>
    <row r="60" spans="1:8" x14ac:dyDescent="0.25">
      <c r="A60" s="35"/>
      <c r="B60" s="35"/>
      <c r="C60" s="35"/>
      <c r="D60" s="35"/>
      <c r="E60" s="35"/>
      <c r="F60" s="35"/>
      <c r="G60" s="35"/>
      <c r="H60" s="35"/>
    </row>
    <row r="61" spans="1:8" x14ac:dyDescent="0.25">
      <c r="A61" s="35"/>
      <c r="B61" s="35"/>
      <c r="C61" s="35"/>
      <c r="D61" s="35"/>
      <c r="E61" s="35"/>
      <c r="F61" s="35"/>
      <c r="G61" s="35"/>
      <c r="H61" s="35"/>
    </row>
    <row r="62" spans="1:8" x14ac:dyDescent="0.25">
      <c r="A62" s="35"/>
      <c r="B62" s="35"/>
      <c r="C62" s="35"/>
      <c r="D62" s="35"/>
      <c r="E62" s="35"/>
      <c r="F62" s="35"/>
      <c r="G62" s="35"/>
      <c r="H62" s="35"/>
    </row>
    <row r="63" spans="1:8" x14ac:dyDescent="0.25">
      <c r="A63" s="35"/>
      <c r="B63" s="35"/>
      <c r="C63" s="35"/>
      <c r="D63" s="35"/>
      <c r="E63" s="35"/>
      <c r="F63" s="35"/>
      <c r="G63" s="35"/>
      <c r="H63" s="35"/>
    </row>
  </sheetData>
  <mergeCells count="9">
    <mergeCell ref="A48:H51"/>
    <mergeCell ref="A52:H55"/>
    <mergeCell ref="A57:H63"/>
    <mergeCell ref="A3:H3"/>
    <mergeCell ref="A16:H16"/>
    <mergeCell ref="A29:H29"/>
    <mergeCell ref="A42:H42"/>
    <mergeCell ref="A43:H43"/>
    <mergeCell ref="A44:H45"/>
  </mergeCells>
  <pageMargins left="0.70866141732283472" right="0.70866141732283472" top="0.74803149606299213" bottom="0.74803149606299213" header="0.31496062992125984" footer="0.31496062992125984"/>
  <pageSetup paperSize="9" scale="83" orientation="portrait" r:id="rId1"/>
  <headerFooter>
    <oddHeader>&amp;C&amp;"Calibri,Regular"&amp;13SRAD Report No.2040 Transport Statistics Manchester 2019</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C7321-5C92-4995-9210-1BDAFF752AA0}">
  <sheetPr>
    <pageSetUpPr fitToPage="1"/>
  </sheetPr>
  <dimension ref="A1:H64"/>
  <sheetViews>
    <sheetView zoomScaleNormal="100" workbookViewId="0">
      <selection activeCell="J7" sqref="J7"/>
    </sheetView>
  </sheetViews>
  <sheetFormatPr defaultColWidth="9.1796875" defaultRowHeight="14.5" x14ac:dyDescent="0.35"/>
  <cols>
    <col min="1" max="1" width="8" style="91" customWidth="1"/>
    <col min="2" max="2" width="42" style="91" customWidth="1"/>
    <col min="3" max="3" width="10.54296875" style="91" customWidth="1"/>
    <col min="4" max="4" width="11.1796875" style="91" customWidth="1"/>
    <col min="5" max="5" width="10.54296875" style="91" customWidth="1"/>
    <col min="6" max="6" width="11.1796875" style="91" customWidth="1"/>
    <col min="7" max="7" width="10.54296875" style="91" customWidth="1"/>
    <col min="8" max="8" width="11.1796875" style="91" bestFit="1" customWidth="1"/>
    <col min="9" max="16384" width="9.1796875" style="32"/>
  </cols>
  <sheetData>
    <row r="1" spans="1:8" ht="18.5" x14ac:dyDescent="0.45">
      <c r="A1" s="324" t="s">
        <v>184</v>
      </c>
    </row>
    <row r="2" spans="1:8" ht="7.5" customHeight="1" thickBot="1" x14ac:dyDescent="0.4"/>
    <row r="3" spans="1:8" ht="18" customHeight="1" thickTop="1" x14ac:dyDescent="0.35">
      <c r="A3" s="325" t="s">
        <v>185</v>
      </c>
      <c r="B3" s="326"/>
      <c r="C3" s="326"/>
      <c r="D3" s="326"/>
      <c r="E3" s="326"/>
      <c r="F3" s="326"/>
      <c r="G3" s="326"/>
      <c r="H3" s="327"/>
    </row>
    <row r="4" spans="1:8" x14ac:dyDescent="0.35">
      <c r="A4" s="328" t="s">
        <v>186</v>
      </c>
      <c r="B4" s="329" t="s">
        <v>7</v>
      </c>
      <c r="C4" s="330" t="s">
        <v>107</v>
      </c>
      <c r="D4" s="330"/>
      <c r="E4" s="330" t="s">
        <v>109</v>
      </c>
      <c r="F4" s="330"/>
      <c r="G4" s="330" t="s">
        <v>187</v>
      </c>
      <c r="H4" s="331"/>
    </row>
    <row r="5" spans="1:8" x14ac:dyDescent="0.35">
      <c r="A5" s="328"/>
      <c r="B5" s="329"/>
      <c r="C5" s="332" t="s">
        <v>188</v>
      </c>
      <c r="D5" s="332" t="s">
        <v>189</v>
      </c>
      <c r="E5" s="332" t="s">
        <v>188</v>
      </c>
      <c r="F5" s="332" t="s">
        <v>189</v>
      </c>
      <c r="G5" s="332" t="s">
        <v>188</v>
      </c>
      <c r="H5" s="333" t="s">
        <v>189</v>
      </c>
    </row>
    <row r="6" spans="1:8" x14ac:dyDescent="0.35">
      <c r="A6" s="334">
        <v>85374</v>
      </c>
      <c r="B6" s="65" t="s">
        <v>190</v>
      </c>
      <c r="C6" s="65">
        <v>497</v>
      </c>
      <c r="D6" s="65">
        <v>6</v>
      </c>
      <c r="E6" s="65">
        <v>98</v>
      </c>
      <c r="F6" s="65">
        <v>0</v>
      </c>
      <c r="G6" s="65">
        <v>114</v>
      </c>
      <c r="H6" s="335">
        <v>6</v>
      </c>
    </row>
    <row r="7" spans="1:8" x14ac:dyDescent="0.35">
      <c r="A7" s="334">
        <v>85375</v>
      </c>
      <c r="B7" s="65" t="s">
        <v>191</v>
      </c>
      <c r="C7" s="65">
        <v>120</v>
      </c>
      <c r="D7" s="65">
        <v>10</v>
      </c>
      <c r="E7" s="65">
        <v>41</v>
      </c>
      <c r="F7" s="65">
        <v>1</v>
      </c>
      <c r="G7" s="65">
        <v>40</v>
      </c>
      <c r="H7" s="335">
        <v>5</v>
      </c>
    </row>
    <row r="8" spans="1:8" x14ac:dyDescent="0.35">
      <c r="A8" s="334">
        <v>85376</v>
      </c>
      <c r="B8" s="65" t="s">
        <v>192</v>
      </c>
      <c r="C8" s="65">
        <v>198</v>
      </c>
      <c r="D8" s="65">
        <v>4</v>
      </c>
      <c r="E8" s="65">
        <v>41</v>
      </c>
      <c r="F8" s="65">
        <v>1</v>
      </c>
      <c r="G8" s="65">
        <v>314</v>
      </c>
      <c r="H8" s="335">
        <v>10</v>
      </c>
    </row>
    <row r="9" spans="1:8" x14ac:dyDescent="0.35">
      <c r="A9" s="334">
        <v>85377</v>
      </c>
      <c r="B9" s="65" t="s">
        <v>193</v>
      </c>
      <c r="C9" s="336" t="s">
        <v>194</v>
      </c>
      <c r="D9" s="337"/>
      <c r="E9" s="337"/>
      <c r="F9" s="337"/>
      <c r="G9" s="337"/>
      <c r="H9" s="338"/>
    </row>
    <row r="10" spans="1:8" x14ac:dyDescent="0.35">
      <c r="A10" s="334">
        <v>85378</v>
      </c>
      <c r="B10" s="65" t="s">
        <v>165</v>
      </c>
      <c r="C10" s="65">
        <v>13</v>
      </c>
      <c r="D10" s="65">
        <v>2</v>
      </c>
      <c r="E10" s="65">
        <v>13</v>
      </c>
      <c r="F10" s="65">
        <v>0</v>
      </c>
      <c r="G10" s="65">
        <v>43</v>
      </c>
      <c r="H10" s="335">
        <v>3</v>
      </c>
    </row>
    <row r="11" spans="1:8" x14ac:dyDescent="0.35">
      <c r="A11" s="334">
        <v>85379</v>
      </c>
      <c r="B11" s="65" t="s">
        <v>195</v>
      </c>
      <c r="C11" s="65">
        <v>520</v>
      </c>
      <c r="D11" s="65">
        <v>8</v>
      </c>
      <c r="E11" s="65">
        <v>180</v>
      </c>
      <c r="F11" s="65">
        <v>2</v>
      </c>
      <c r="G11" s="65">
        <v>464</v>
      </c>
      <c r="H11" s="335">
        <v>6</v>
      </c>
    </row>
    <row r="12" spans="1:8" x14ac:dyDescent="0.35">
      <c r="A12" s="339" t="s">
        <v>196</v>
      </c>
      <c r="B12" s="65" t="s">
        <v>197</v>
      </c>
      <c r="C12" s="65">
        <v>13</v>
      </c>
      <c r="D12" s="65">
        <v>0</v>
      </c>
      <c r="E12" s="65">
        <v>4</v>
      </c>
      <c r="F12" s="65">
        <v>0</v>
      </c>
      <c r="G12" s="65">
        <v>15</v>
      </c>
      <c r="H12" s="335">
        <v>0</v>
      </c>
    </row>
    <row r="13" spans="1:8" x14ac:dyDescent="0.35">
      <c r="A13" s="339" t="s">
        <v>198</v>
      </c>
      <c r="B13" s="65" t="s">
        <v>199</v>
      </c>
      <c r="C13" s="65">
        <v>34</v>
      </c>
      <c r="D13" s="65">
        <v>0</v>
      </c>
      <c r="E13" s="65">
        <v>29</v>
      </c>
      <c r="F13" s="65">
        <v>0</v>
      </c>
      <c r="G13" s="65">
        <v>13</v>
      </c>
      <c r="H13" s="335">
        <v>0</v>
      </c>
    </row>
    <row r="14" spans="1:8" x14ac:dyDescent="0.35">
      <c r="A14" s="339" t="s">
        <v>200</v>
      </c>
      <c r="B14" s="65" t="s">
        <v>201</v>
      </c>
      <c r="C14" s="65">
        <v>11</v>
      </c>
      <c r="D14" s="65">
        <v>0</v>
      </c>
      <c r="E14" s="65">
        <v>11</v>
      </c>
      <c r="F14" s="65">
        <v>1</v>
      </c>
      <c r="G14" s="65">
        <v>15</v>
      </c>
      <c r="H14" s="335">
        <v>0</v>
      </c>
    </row>
    <row r="15" spans="1:8" x14ac:dyDescent="0.35">
      <c r="A15" s="334"/>
      <c r="B15" s="329" t="s">
        <v>202</v>
      </c>
      <c r="C15" s="329">
        <f>SUM(C6:C14)</f>
        <v>1406</v>
      </c>
      <c r="D15" s="329">
        <f t="shared" ref="D15:H15" si="0">SUM(D6:D14)</f>
        <v>30</v>
      </c>
      <c r="E15" s="329">
        <f t="shared" si="0"/>
        <v>417</v>
      </c>
      <c r="F15" s="329">
        <f t="shared" si="0"/>
        <v>5</v>
      </c>
      <c r="G15" s="329">
        <f t="shared" si="0"/>
        <v>1018</v>
      </c>
      <c r="H15" s="329">
        <f t="shared" si="0"/>
        <v>30</v>
      </c>
    </row>
    <row r="16" spans="1:8" x14ac:dyDescent="0.35">
      <c r="A16" s="334"/>
      <c r="B16" s="65" t="s">
        <v>203</v>
      </c>
      <c r="C16" s="65">
        <v>2456</v>
      </c>
      <c r="D16" s="65">
        <v>49</v>
      </c>
      <c r="E16" s="65">
        <v>604</v>
      </c>
      <c r="F16" s="65">
        <v>5</v>
      </c>
      <c r="G16" s="65">
        <v>1157</v>
      </c>
      <c r="H16" s="335">
        <v>25</v>
      </c>
    </row>
    <row r="17" spans="1:8" x14ac:dyDescent="0.35">
      <c r="A17" s="334"/>
      <c r="B17" s="65" t="s">
        <v>204</v>
      </c>
      <c r="C17" s="65">
        <v>2510</v>
      </c>
      <c r="D17" s="65">
        <v>46</v>
      </c>
      <c r="E17" s="65">
        <v>642</v>
      </c>
      <c r="F17" s="65">
        <v>6</v>
      </c>
      <c r="G17" s="65">
        <v>1104</v>
      </c>
      <c r="H17" s="335">
        <v>25</v>
      </c>
    </row>
    <row r="18" spans="1:8" x14ac:dyDescent="0.35">
      <c r="A18" s="334"/>
      <c r="B18" s="65" t="s">
        <v>205</v>
      </c>
      <c r="C18" s="65">
        <v>3179</v>
      </c>
      <c r="D18" s="65">
        <v>55</v>
      </c>
      <c r="E18" s="65">
        <v>650</v>
      </c>
      <c r="F18" s="65">
        <v>8</v>
      </c>
      <c r="G18" s="65">
        <v>1249</v>
      </c>
      <c r="H18" s="335">
        <v>17</v>
      </c>
    </row>
    <row r="19" spans="1:8" x14ac:dyDescent="0.35">
      <c r="A19" s="334"/>
      <c r="B19" s="65" t="s">
        <v>206</v>
      </c>
      <c r="C19" s="65">
        <v>2920</v>
      </c>
      <c r="D19" s="65">
        <v>37</v>
      </c>
      <c r="E19" s="65">
        <v>572</v>
      </c>
      <c r="F19" s="65">
        <v>9</v>
      </c>
      <c r="G19" s="65">
        <v>1181</v>
      </c>
      <c r="H19" s="335">
        <v>16</v>
      </c>
    </row>
    <row r="20" spans="1:8" x14ac:dyDescent="0.35">
      <c r="A20" s="334"/>
      <c r="B20" s="65" t="s">
        <v>207</v>
      </c>
      <c r="C20" s="65">
        <v>2871</v>
      </c>
      <c r="D20" s="65">
        <v>39</v>
      </c>
      <c r="E20" s="65">
        <v>512</v>
      </c>
      <c r="F20" s="65">
        <v>7</v>
      </c>
      <c r="G20" s="65">
        <v>978</v>
      </c>
      <c r="H20" s="335">
        <v>19</v>
      </c>
    </row>
    <row r="21" spans="1:8" x14ac:dyDescent="0.35">
      <c r="A21" s="340">
        <v>85383</v>
      </c>
      <c r="B21" s="329" t="s">
        <v>208</v>
      </c>
      <c r="C21" s="329">
        <v>858</v>
      </c>
      <c r="D21" s="329">
        <v>12</v>
      </c>
      <c r="E21" s="329">
        <v>117</v>
      </c>
      <c r="F21" s="329">
        <v>0</v>
      </c>
      <c r="G21" s="329">
        <v>63</v>
      </c>
      <c r="H21" s="341">
        <v>0</v>
      </c>
    </row>
    <row r="22" spans="1:8" x14ac:dyDescent="0.35">
      <c r="A22" s="334">
        <v>85383</v>
      </c>
      <c r="B22" s="65" t="s">
        <v>209</v>
      </c>
      <c r="C22" s="65">
        <v>2286</v>
      </c>
      <c r="D22" s="65">
        <v>39</v>
      </c>
      <c r="E22" s="65">
        <v>559</v>
      </c>
      <c r="F22" s="65">
        <v>0</v>
      </c>
      <c r="G22" s="65">
        <v>3039</v>
      </c>
      <c r="H22" s="335">
        <v>0</v>
      </c>
    </row>
    <row r="23" spans="1:8" x14ac:dyDescent="0.35">
      <c r="A23" s="334">
        <v>85383</v>
      </c>
      <c r="B23" s="65" t="s">
        <v>210</v>
      </c>
      <c r="C23" s="65">
        <v>2324</v>
      </c>
      <c r="D23" s="65">
        <v>29</v>
      </c>
      <c r="E23" s="65">
        <v>601</v>
      </c>
      <c r="F23" s="65">
        <v>1</v>
      </c>
      <c r="G23" s="65">
        <v>3128</v>
      </c>
      <c r="H23" s="335">
        <v>1</v>
      </c>
    </row>
    <row r="24" spans="1:8" x14ac:dyDescent="0.35">
      <c r="A24" s="334">
        <v>85383</v>
      </c>
      <c r="B24" s="65" t="s">
        <v>211</v>
      </c>
      <c r="C24" s="65">
        <v>2299</v>
      </c>
      <c r="D24" s="65">
        <v>37</v>
      </c>
      <c r="E24" s="65">
        <v>653</v>
      </c>
      <c r="F24" s="65">
        <v>0</v>
      </c>
      <c r="G24" s="65">
        <v>184</v>
      </c>
      <c r="H24" s="335">
        <v>0</v>
      </c>
    </row>
    <row r="25" spans="1:8" x14ac:dyDescent="0.35">
      <c r="A25" s="334">
        <v>85383</v>
      </c>
      <c r="B25" s="65" t="s">
        <v>212</v>
      </c>
      <c r="C25" s="65">
        <v>2055</v>
      </c>
      <c r="D25" s="65">
        <v>24</v>
      </c>
      <c r="E25" s="65">
        <v>541</v>
      </c>
      <c r="F25" s="65">
        <v>3</v>
      </c>
      <c r="G25" s="65">
        <v>223</v>
      </c>
      <c r="H25" s="335">
        <v>0</v>
      </c>
    </row>
    <row r="26" spans="1:8" x14ac:dyDescent="0.35">
      <c r="A26" s="340">
        <v>85370</v>
      </c>
      <c r="B26" s="329" t="s">
        <v>213</v>
      </c>
      <c r="C26" s="329">
        <v>443</v>
      </c>
      <c r="D26" s="329">
        <v>0</v>
      </c>
      <c r="E26" s="329">
        <v>141</v>
      </c>
      <c r="F26" s="329">
        <v>0</v>
      </c>
      <c r="G26" s="329">
        <v>37</v>
      </c>
      <c r="H26" s="341">
        <v>0</v>
      </c>
    </row>
    <row r="27" spans="1:8" x14ac:dyDescent="0.35">
      <c r="A27" s="334">
        <v>85370</v>
      </c>
      <c r="B27" s="65" t="s">
        <v>214</v>
      </c>
      <c r="C27" s="65">
        <v>1060</v>
      </c>
      <c r="D27" s="65">
        <v>0</v>
      </c>
      <c r="E27" s="65">
        <v>407</v>
      </c>
      <c r="F27" s="65">
        <v>0</v>
      </c>
      <c r="G27" s="65">
        <v>138</v>
      </c>
      <c r="H27" s="335">
        <v>0</v>
      </c>
    </row>
    <row r="28" spans="1:8" x14ac:dyDescent="0.35">
      <c r="A28" s="334">
        <v>85370</v>
      </c>
      <c r="B28" s="65" t="s">
        <v>215</v>
      </c>
      <c r="C28" s="65">
        <v>1143</v>
      </c>
      <c r="D28" s="65">
        <v>0</v>
      </c>
      <c r="E28" s="65">
        <v>335</v>
      </c>
      <c r="F28" s="65">
        <v>0</v>
      </c>
      <c r="G28" s="65">
        <v>94</v>
      </c>
      <c r="H28" s="335">
        <v>0</v>
      </c>
    </row>
    <row r="29" spans="1:8" x14ac:dyDescent="0.35">
      <c r="A29" s="334">
        <v>85370</v>
      </c>
      <c r="B29" s="65" t="s">
        <v>216</v>
      </c>
      <c r="C29" s="65">
        <v>2113</v>
      </c>
      <c r="D29" s="65">
        <v>2</v>
      </c>
      <c r="E29" s="65">
        <v>578</v>
      </c>
      <c r="F29" s="65">
        <v>0</v>
      </c>
      <c r="G29" s="65">
        <v>180</v>
      </c>
      <c r="H29" s="335">
        <v>0</v>
      </c>
    </row>
    <row r="30" spans="1:8" ht="15" thickBot="1" x14ac:dyDescent="0.4">
      <c r="A30" s="334">
        <v>85370</v>
      </c>
      <c r="B30" s="65" t="s">
        <v>217</v>
      </c>
      <c r="C30" s="65">
        <v>1633</v>
      </c>
      <c r="D30" s="65">
        <v>3</v>
      </c>
      <c r="E30" s="65">
        <v>323</v>
      </c>
      <c r="F30" s="65">
        <v>0</v>
      </c>
      <c r="G30" s="65">
        <v>106</v>
      </c>
      <c r="H30" s="335">
        <v>1</v>
      </c>
    </row>
    <row r="31" spans="1:8" ht="15" thickTop="1" x14ac:dyDescent="0.35">
      <c r="A31" s="342" t="s">
        <v>218</v>
      </c>
      <c r="B31" s="343"/>
      <c r="C31" s="344"/>
      <c r="D31" s="344"/>
      <c r="E31" s="344"/>
      <c r="F31" s="344"/>
      <c r="G31" s="344"/>
      <c r="H31" s="344"/>
    </row>
    <row r="32" spans="1:8" ht="15" thickBot="1" x14ac:dyDescent="0.4">
      <c r="A32" s="345" t="s">
        <v>219</v>
      </c>
    </row>
    <row r="33" spans="1:8" s="13" customFormat="1" ht="15" thickTop="1" x14ac:dyDescent="0.35">
      <c r="A33" s="325" t="s">
        <v>220</v>
      </c>
      <c r="B33" s="326"/>
      <c r="C33" s="326"/>
      <c r="D33" s="326"/>
      <c r="E33" s="326"/>
      <c r="F33" s="326"/>
      <c r="G33" s="326"/>
      <c r="H33" s="327"/>
    </row>
    <row r="34" spans="1:8" s="13" customFormat="1" x14ac:dyDescent="0.35">
      <c r="A34" s="328" t="s">
        <v>186</v>
      </c>
      <c r="B34" s="329" t="s">
        <v>7</v>
      </c>
      <c r="C34" s="330" t="s">
        <v>107</v>
      </c>
      <c r="D34" s="330"/>
      <c r="E34" s="330" t="s">
        <v>109</v>
      </c>
      <c r="F34" s="330"/>
      <c r="G34" s="330" t="s">
        <v>187</v>
      </c>
      <c r="H34" s="331"/>
    </row>
    <row r="35" spans="1:8" s="13" customFormat="1" x14ac:dyDescent="0.35">
      <c r="A35" s="328"/>
      <c r="B35" s="329"/>
      <c r="C35" s="332" t="s">
        <v>188</v>
      </c>
      <c r="D35" s="332" t="s">
        <v>189</v>
      </c>
      <c r="E35" s="332" t="s">
        <v>188</v>
      </c>
      <c r="F35" s="332" t="s">
        <v>189</v>
      </c>
      <c r="G35" s="332" t="s">
        <v>188</v>
      </c>
      <c r="H35" s="333" t="s">
        <v>189</v>
      </c>
    </row>
    <row r="36" spans="1:8" x14ac:dyDescent="0.35">
      <c r="A36" s="334">
        <v>85374</v>
      </c>
      <c r="B36" s="65" t="s">
        <v>190</v>
      </c>
      <c r="C36" s="65">
        <v>72</v>
      </c>
      <c r="D36" s="65">
        <v>3</v>
      </c>
      <c r="E36" s="65">
        <v>90</v>
      </c>
      <c r="F36" s="65">
        <v>1</v>
      </c>
      <c r="G36" s="65">
        <v>455</v>
      </c>
      <c r="H36" s="335">
        <v>3</v>
      </c>
    </row>
    <row r="37" spans="1:8" x14ac:dyDescent="0.35">
      <c r="A37" s="334">
        <v>85375</v>
      </c>
      <c r="B37" s="65" t="s">
        <v>191</v>
      </c>
      <c r="C37" s="65">
        <v>18</v>
      </c>
      <c r="D37" s="65">
        <v>4</v>
      </c>
      <c r="E37" s="65">
        <v>28</v>
      </c>
      <c r="F37" s="65">
        <v>3</v>
      </c>
      <c r="G37" s="65">
        <v>132</v>
      </c>
      <c r="H37" s="335">
        <v>8</v>
      </c>
    </row>
    <row r="38" spans="1:8" x14ac:dyDescent="0.35">
      <c r="A38" s="334">
        <v>85376</v>
      </c>
      <c r="B38" s="65" t="s">
        <v>192</v>
      </c>
      <c r="C38" s="65">
        <v>34</v>
      </c>
      <c r="D38" s="65">
        <v>0</v>
      </c>
      <c r="E38" s="65">
        <v>34</v>
      </c>
      <c r="F38" s="65">
        <v>0</v>
      </c>
      <c r="G38" s="65">
        <v>169</v>
      </c>
      <c r="H38" s="335">
        <v>4</v>
      </c>
    </row>
    <row r="39" spans="1:8" x14ac:dyDescent="0.35">
      <c r="A39" s="334">
        <v>85377</v>
      </c>
      <c r="B39" s="65" t="s">
        <v>193</v>
      </c>
      <c r="C39" s="336" t="s">
        <v>194</v>
      </c>
      <c r="D39" s="337"/>
      <c r="E39" s="337"/>
      <c r="F39" s="337"/>
      <c r="G39" s="337"/>
      <c r="H39" s="338"/>
    </row>
    <row r="40" spans="1:8" x14ac:dyDescent="0.35">
      <c r="A40" s="334">
        <v>85378</v>
      </c>
      <c r="B40" s="65" t="s">
        <v>165</v>
      </c>
      <c r="C40" s="65">
        <v>81</v>
      </c>
      <c r="D40" s="65">
        <v>1</v>
      </c>
      <c r="E40" s="65">
        <v>24</v>
      </c>
      <c r="F40" s="65">
        <v>0</v>
      </c>
      <c r="G40" s="65">
        <v>24</v>
      </c>
      <c r="H40" s="335">
        <v>6</v>
      </c>
    </row>
    <row r="41" spans="1:8" x14ac:dyDescent="0.35">
      <c r="A41" s="334">
        <v>85379</v>
      </c>
      <c r="B41" s="65" t="s">
        <v>195</v>
      </c>
      <c r="C41" s="65">
        <v>486</v>
      </c>
      <c r="D41" s="65">
        <v>10</v>
      </c>
      <c r="E41" s="65">
        <v>234</v>
      </c>
      <c r="F41" s="65">
        <v>1</v>
      </c>
      <c r="G41" s="65">
        <v>604</v>
      </c>
      <c r="H41" s="335">
        <v>17</v>
      </c>
    </row>
    <row r="42" spans="1:8" x14ac:dyDescent="0.35">
      <c r="A42" s="339" t="s">
        <v>196</v>
      </c>
      <c r="B42" s="65" t="s">
        <v>197</v>
      </c>
      <c r="C42" s="65">
        <v>28</v>
      </c>
      <c r="D42" s="65">
        <v>0</v>
      </c>
      <c r="E42" s="65">
        <v>13</v>
      </c>
      <c r="F42" s="65">
        <v>1</v>
      </c>
      <c r="G42" s="65">
        <v>13</v>
      </c>
      <c r="H42" s="335">
        <v>0</v>
      </c>
    </row>
    <row r="43" spans="1:8" x14ac:dyDescent="0.35">
      <c r="A43" s="339" t="s">
        <v>198</v>
      </c>
      <c r="B43" s="65" t="s">
        <v>199</v>
      </c>
      <c r="C43" s="65">
        <v>22</v>
      </c>
      <c r="D43" s="65">
        <v>0</v>
      </c>
      <c r="E43" s="65">
        <v>17</v>
      </c>
      <c r="F43" s="65">
        <v>0</v>
      </c>
      <c r="G43" s="65">
        <v>27</v>
      </c>
      <c r="H43" s="335">
        <v>0</v>
      </c>
    </row>
    <row r="44" spans="1:8" x14ac:dyDescent="0.35">
      <c r="A44" s="339" t="s">
        <v>200</v>
      </c>
      <c r="B44" s="65" t="s">
        <v>201</v>
      </c>
      <c r="C44" s="65">
        <v>10</v>
      </c>
      <c r="D44" s="65">
        <v>0</v>
      </c>
      <c r="E44" s="65">
        <v>7</v>
      </c>
      <c r="F44" s="65">
        <v>2</v>
      </c>
      <c r="G44" s="65">
        <v>9</v>
      </c>
      <c r="H44" s="335">
        <v>0</v>
      </c>
    </row>
    <row r="45" spans="1:8" x14ac:dyDescent="0.35">
      <c r="A45" s="340"/>
      <c r="B45" s="329" t="s">
        <v>202</v>
      </c>
      <c r="C45" s="329">
        <v>691</v>
      </c>
      <c r="D45" s="329">
        <v>18</v>
      </c>
      <c r="E45" s="329">
        <v>410</v>
      </c>
      <c r="F45" s="329">
        <v>5</v>
      </c>
      <c r="G45" s="329">
        <v>1384</v>
      </c>
      <c r="H45" s="341">
        <v>38</v>
      </c>
    </row>
    <row r="46" spans="1:8" x14ac:dyDescent="0.35">
      <c r="A46" s="328"/>
      <c r="B46" s="65" t="s">
        <v>203</v>
      </c>
      <c r="C46" s="65">
        <v>1136</v>
      </c>
      <c r="D46" s="65">
        <v>26</v>
      </c>
      <c r="E46" s="65">
        <v>564</v>
      </c>
      <c r="F46" s="65">
        <v>5</v>
      </c>
      <c r="G46" s="65">
        <v>2609</v>
      </c>
      <c r="H46" s="335">
        <v>46</v>
      </c>
    </row>
    <row r="47" spans="1:8" x14ac:dyDescent="0.35">
      <c r="A47" s="328"/>
      <c r="B47" s="65" t="s">
        <v>204</v>
      </c>
      <c r="C47" s="65">
        <v>1222</v>
      </c>
      <c r="D47" s="65">
        <v>25</v>
      </c>
      <c r="E47" s="65">
        <v>648</v>
      </c>
      <c r="F47" s="65">
        <v>3</v>
      </c>
      <c r="G47" s="65">
        <v>2613</v>
      </c>
      <c r="H47" s="335">
        <v>44</v>
      </c>
    </row>
    <row r="48" spans="1:8" x14ac:dyDescent="0.35">
      <c r="A48" s="328"/>
      <c r="B48" s="65" t="s">
        <v>205</v>
      </c>
      <c r="C48" s="65">
        <v>1383</v>
      </c>
      <c r="D48" s="65">
        <v>24</v>
      </c>
      <c r="E48" s="65">
        <v>586</v>
      </c>
      <c r="F48" s="65">
        <v>9</v>
      </c>
      <c r="G48" s="65">
        <v>2910</v>
      </c>
      <c r="H48" s="335">
        <v>43</v>
      </c>
    </row>
    <row r="49" spans="1:8" x14ac:dyDescent="0.35">
      <c r="A49" s="328"/>
      <c r="B49" s="65" t="s">
        <v>206</v>
      </c>
      <c r="C49" s="346" t="s">
        <v>221</v>
      </c>
      <c r="D49" s="65">
        <v>14</v>
      </c>
      <c r="E49" s="65">
        <v>397</v>
      </c>
      <c r="F49" s="65">
        <v>6</v>
      </c>
      <c r="G49" s="65">
        <v>2567</v>
      </c>
      <c r="H49" s="335">
        <v>38</v>
      </c>
    </row>
    <row r="50" spans="1:8" x14ac:dyDescent="0.35">
      <c r="A50" s="328"/>
      <c r="B50" s="65" t="s">
        <v>207</v>
      </c>
      <c r="C50" s="65">
        <v>1017</v>
      </c>
      <c r="D50" s="65">
        <v>14</v>
      </c>
      <c r="E50" s="65">
        <v>431</v>
      </c>
      <c r="F50" s="65">
        <v>5</v>
      </c>
      <c r="G50" s="65">
        <v>2235</v>
      </c>
      <c r="H50" s="335">
        <v>30</v>
      </c>
    </row>
    <row r="51" spans="1:8" x14ac:dyDescent="0.35">
      <c r="A51" s="340" t="s">
        <v>222</v>
      </c>
      <c r="B51" s="329" t="s">
        <v>223</v>
      </c>
      <c r="C51" s="329">
        <v>66</v>
      </c>
      <c r="D51" s="332" t="s">
        <v>62</v>
      </c>
      <c r="E51" s="329">
        <v>69</v>
      </c>
      <c r="F51" s="332" t="s">
        <v>62</v>
      </c>
      <c r="G51" s="329">
        <v>737</v>
      </c>
      <c r="H51" s="347" t="s">
        <v>62</v>
      </c>
    </row>
    <row r="52" spans="1:8" x14ac:dyDescent="0.35">
      <c r="A52" s="334">
        <v>85383</v>
      </c>
      <c r="B52" s="65" t="s">
        <v>224</v>
      </c>
      <c r="C52" s="65">
        <v>148</v>
      </c>
      <c r="D52" s="346" t="s">
        <v>62</v>
      </c>
      <c r="E52" s="65">
        <v>600</v>
      </c>
      <c r="F52" s="346" t="s">
        <v>62</v>
      </c>
      <c r="G52" s="65">
        <v>2054</v>
      </c>
      <c r="H52" s="348" t="s">
        <v>62</v>
      </c>
    </row>
    <row r="53" spans="1:8" x14ac:dyDescent="0.35">
      <c r="A53" s="334">
        <v>85383</v>
      </c>
      <c r="B53" s="65" t="s">
        <v>225</v>
      </c>
      <c r="C53" s="65">
        <v>246</v>
      </c>
      <c r="D53" s="346" t="s">
        <v>62</v>
      </c>
      <c r="E53" s="65">
        <v>559</v>
      </c>
      <c r="F53" s="346" t="s">
        <v>62</v>
      </c>
      <c r="G53" s="65">
        <v>2067</v>
      </c>
      <c r="H53" s="348" t="s">
        <v>62</v>
      </c>
    </row>
    <row r="54" spans="1:8" x14ac:dyDescent="0.35">
      <c r="A54" s="334">
        <v>85383</v>
      </c>
      <c r="B54" s="349" t="s">
        <v>226</v>
      </c>
      <c r="C54" s="349">
        <v>208</v>
      </c>
      <c r="D54" s="350" t="s">
        <v>62</v>
      </c>
      <c r="E54" s="349">
        <v>557</v>
      </c>
      <c r="F54" s="350" t="s">
        <v>62</v>
      </c>
      <c r="G54" s="349">
        <v>2070</v>
      </c>
      <c r="H54" s="351" t="s">
        <v>62</v>
      </c>
    </row>
    <row r="55" spans="1:8" ht="15" thickBot="1" x14ac:dyDescent="0.4">
      <c r="A55" s="352">
        <v>85383</v>
      </c>
      <c r="B55" s="353" t="s">
        <v>227</v>
      </c>
      <c r="C55" s="353">
        <v>170</v>
      </c>
      <c r="D55" s="354" t="s">
        <v>62</v>
      </c>
      <c r="E55" s="353">
        <v>440</v>
      </c>
      <c r="F55" s="354" t="s">
        <v>62</v>
      </c>
      <c r="G55" s="353">
        <v>1995</v>
      </c>
      <c r="H55" s="355" t="s">
        <v>62</v>
      </c>
    </row>
    <row r="56" spans="1:8" ht="15" thickTop="1" x14ac:dyDescent="0.35">
      <c r="A56" s="342" t="s">
        <v>228</v>
      </c>
    </row>
    <row r="57" spans="1:8" x14ac:dyDescent="0.35">
      <c r="A57" s="345" t="s">
        <v>219</v>
      </c>
    </row>
    <row r="58" spans="1:8" x14ac:dyDescent="0.35">
      <c r="A58" s="345" t="s">
        <v>229</v>
      </c>
    </row>
    <row r="59" spans="1:8" x14ac:dyDescent="0.35">
      <c r="A59" s="345" t="s">
        <v>230</v>
      </c>
    </row>
    <row r="60" spans="1:8" x14ac:dyDescent="0.35">
      <c r="A60" s="323" t="s">
        <v>183</v>
      </c>
      <c r="B60" s="298"/>
      <c r="C60" s="298"/>
      <c r="D60" s="298"/>
      <c r="E60" s="298"/>
      <c r="F60" s="298"/>
      <c r="G60" s="298"/>
      <c r="H60" s="298"/>
    </row>
    <row r="61" spans="1:8" x14ac:dyDescent="0.35">
      <c r="A61" s="321" t="s">
        <v>237</v>
      </c>
      <c r="B61" s="321"/>
      <c r="C61" s="321"/>
      <c r="D61" s="321"/>
      <c r="E61" s="321"/>
      <c r="F61" s="321"/>
      <c r="G61" s="321"/>
      <c r="H61" s="321"/>
    </row>
    <row r="62" spans="1:8" x14ac:dyDescent="0.35">
      <c r="A62" s="35"/>
      <c r="B62" s="35"/>
      <c r="C62" s="35"/>
      <c r="D62" s="35"/>
      <c r="E62" s="35"/>
      <c r="F62" s="35"/>
      <c r="G62" s="35"/>
      <c r="H62" s="35"/>
    </row>
    <row r="63" spans="1:8" x14ac:dyDescent="0.35">
      <c r="A63" s="35"/>
      <c r="B63" s="35"/>
      <c r="C63" s="35"/>
      <c r="D63" s="35"/>
      <c r="E63" s="35"/>
      <c r="F63" s="35"/>
      <c r="G63" s="35"/>
      <c r="H63" s="35"/>
    </row>
    <row r="64" spans="1:8" x14ac:dyDescent="0.35">
      <c r="A64" s="35"/>
      <c r="B64" s="35"/>
      <c r="C64" s="35"/>
      <c r="D64" s="35"/>
      <c r="E64" s="35"/>
      <c r="F64" s="35"/>
      <c r="G64" s="35"/>
      <c r="H64" s="35"/>
    </row>
  </sheetData>
  <mergeCells count="11">
    <mergeCell ref="A61:H64"/>
    <mergeCell ref="C34:D34"/>
    <mergeCell ref="E34:F34"/>
    <mergeCell ref="G34:H34"/>
    <mergeCell ref="C39:H39"/>
    <mergeCell ref="A3:H3"/>
    <mergeCell ref="C4:D4"/>
    <mergeCell ref="E4:F4"/>
    <mergeCell ref="G4:H4"/>
    <mergeCell ref="C9:H9"/>
    <mergeCell ref="A33:H33"/>
  </mergeCells>
  <pageMargins left="0.70866141732283472" right="0.70866141732283472" top="0.74803149606299213" bottom="0.74803149606299213" header="0.31496062992125984" footer="0.31496062992125984"/>
  <pageSetup paperSize="9" scale="76" orientation="portrait" r:id="rId1"/>
  <headerFooter>
    <oddHeader>&amp;C&amp;"Calibri,Regular"&amp;13SRAD Report No.2040 Transport Statistics Manchester 2019</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5F872-5C3F-4787-AED9-A250C9121285}">
  <sheetPr>
    <pageSetUpPr fitToPage="1"/>
  </sheetPr>
  <dimension ref="A1"/>
  <sheetViews>
    <sheetView zoomScaleNormal="100" workbookViewId="0"/>
  </sheetViews>
  <sheetFormatPr defaultColWidth="9.1796875" defaultRowHeight="14.5" x14ac:dyDescent="0.35"/>
  <cols>
    <col min="1" max="16384" width="9.1796875" style="3"/>
  </cols>
  <sheetData/>
  <pageMargins left="0.70866141732283472" right="0.70866141732283472" top="0.74803149606299213" bottom="0.74803149606299213" header="0.31496062992125984" footer="0.31496062992125984"/>
  <pageSetup paperSize="9" scale="86" orientation="landscape" r:id="rId1"/>
  <headerFooter>
    <oddHeader>&amp;C&amp;"Calibri,Regular"&amp;14SRAD Report No.2040 Transport Statistics Manchester 2019</oddHeader>
  </headerFooter>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F98B-601B-46C2-BCDA-47CEFAD373C5}">
  <sheetPr>
    <pageSetUpPr fitToPage="1"/>
  </sheetPr>
  <dimension ref="A1"/>
  <sheetViews>
    <sheetView zoomScale="86" zoomScaleNormal="86" zoomScalePageLayoutView="50" workbookViewId="0"/>
  </sheetViews>
  <sheetFormatPr defaultColWidth="9.1796875" defaultRowHeight="14.5" x14ac:dyDescent="0.35"/>
  <cols>
    <col min="1" max="16384" width="9.1796875" style="3"/>
  </cols>
  <sheetData/>
  <pageMargins left="0.70866141732283472" right="0.70866141732283472" top="0.74803149606299213" bottom="0.74803149606299213" header="0.31496062992125984" footer="0.31496062992125984"/>
  <pageSetup paperSize="9" scale="79" orientation="landscape" r:id="rId1"/>
  <headerFooter>
    <oddHeader>&amp;C&amp;"Calibri,Regular"&amp;13SRAD Report No.2040 Transport Statistics Manchester 2019</oddHeader>
  </headerFooter>
  <rowBreaks count="1" manualBreakCount="1">
    <brk id="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404F-FBBA-449E-9C90-E61A797DE23D}">
  <sheetPr>
    <pageSetUpPr fitToPage="1"/>
  </sheetPr>
  <dimension ref="A1:U79"/>
  <sheetViews>
    <sheetView zoomScale="75" zoomScaleNormal="75" zoomScalePageLayoutView="75" workbookViewId="0">
      <selection activeCell="Q11" sqref="Q11"/>
    </sheetView>
  </sheetViews>
  <sheetFormatPr defaultColWidth="9.1796875" defaultRowHeight="14.5" x14ac:dyDescent="0.35"/>
  <cols>
    <col min="1" max="1" width="7.7265625" style="88" customWidth="1"/>
    <col min="2" max="2" width="35.453125" style="58" customWidth="1"/>
    <col min="3" max="3" width="7" style="58" bestFit="1" customWidth="1"/>
    <col min="4" max="4" width="6.453125" style="58" customWidth="1"/>
    <col min="5" max="5" width="6.7265625" style="58" customWidth="1"/>
    <col min="6" max="6" width="8" style="58" customWidth="1"/>
    <col min="7" max="7" width="9" style="58" customWidth="1"/>
    <col min="8" max="8" width="10.54296875" style="58" customWidth="1"/>
    <col min="9" max="9" width="11.1796875" style="58" bestFit="1" customWidth="1"/>
    <col min="10" max="10" width="10.26953125" style="58" customWidth="1"/>
    <col min="11" max="11" width="10" style="58" customWidth="1"/>
    <col min="12" max="12" width="8.26953125" style="58" customWidth="1"/>
    <col min="13" max="13" width="8.54296875" style="58" customWidth="1"/>
    <col min="14" max="14" width="11.26953125" style="58" bestFit="1" customWidth="1"/>
    <col min="15" max="15" width="13.1796875" style="58" bestFit="1" customWidth="1"/>
    <col min="16" max="17" width="9.1796875" style="58"/>
    <col min="18" max="20" width="9.1796875" style="5"/>
    <col min="21" max="21" width="10.453125" style="5" bestFit="1" customWidth="1"/>
    <col min="22" max="16384" width="9.1796875" style="58"/>
  </cols>
  <sheetData>
    <row r="1" spans="1:21" ht="15" thickTop="1" x14ac:dyDescent="0.35">
      <c r="A1" s="54" t="s">
        <v>5</v>
      </c>
      <c r="B1" s="55"/>
      <c r="C1" s="55"/>
      <c r="D1" s="55"/>
      <c r="E1" s="55"/>
      <c r="F1" s="55"/>
      <c r="G1" s="55"/>
      <c r="H1" s="55"/>
      <c r="I1" s="55"/>
      <c r="J1" s="55"/>
      <c r="K1" s="55"/>
      <c r="L1" s="55"/>
      <c r="M1" s="55"/>
      <c r="N1" s="56"/>
      <c r="O1" s="57"/>
    </row>
    <row r="2" spans="1:21" ht="30" customHeight="1" x14ac:dyDescent="0.35">
      <c r="A2" s="59" t="s">
        <v>6</v>
      </c>
      <c r="B2" s="60" t="s">
        <v>7</v>
      </c>
      <c r="C2" s="61" t="s">
        <v>8</v>
      </c>
      <c r="D2" s="61" t="s">
        <v>9</v>
      </c>
      <c r="E2" s="61" t="s">
        <v>10</v>
      </c>
      <c r="F2" s="61" t="s">
        <v>11</v>
      </c>
      <c r="G2" s="62" t="s">
        <v>12</v>
      </c>
      <c r="H2" s="62" t="s">
        <v>13</v>
      </c>
      <c r="I2" s="62" t="s">
        <v>14</v>
      </c>
      <c r="J2" s="62" t="s">
        <v>15</v>
      </c>
      <c r="K2" s="62" t="s">
        <v>16</v>
      </c>
      <c r="L2" s="62" t="s">
        <v>17</v>
      </c>
      <c r="M2" s="62" t="s">
        <v>18</v>
      </c>
      <c r="N2" s="62" t="s">
        <v>19</v>
      </c>
      <c r="O2" s="63" t="s">
        <v>20</v>
      </c>
    </row>
    <row r="3" spans="1:21" ht="15.5" x14ac:dyDescent="0.35">
      <c r="A3" s="64">
        <v>85301</v>
      </c>
      <c r="B3" s="65" t="s">
        <v>21</v>
      </c>
      <c r="C3" s="66">
        <v>980</v>
      </c>
      <c r="D3" s="66">
        <v>113</v>
      </c>
      <c r="E3" s="66">
        <v>26</v>
      </c>
      <c r="F3" s="66">
        <v>21</v>
      </c>
      <c r="G3" s="66">
        <v>11</v>
      </c>
      <c r="H3" s="67">
        <v>1.383828045035824</v>
      </c>
      <c r="I3" s="66">
        <v>1356.1514841351075</v>
      </c>
      <c r="J3" s="66">
        <v>93</v>
      </c>
      <c r="K3" s="68">
        <v>463</v>
      </c>
      <c r="L3" s="66">
        <v>792</v>
      </c>
      <c r="M3" s="66"/>
      <c r="N3" s="66"/>
      <c r="O3" s="69">
        <f>SUM(I3:N3)</f>
        <v>2704.1514841351072</v>
      </c>
      <c r="Q3" s="70"/>
      <c r="R3" s="7">
        <v>1.4309954751131222</v>
      </c>
      <c r="S3" s="8">
        <v>1295.0509049773757</v>
      </c>
      <c r="T3" s="9">
        <f>H3-R3</f>
        <v>-4.7167430077298178E-2</v>
      </c>
      <c r="U3" s="9">
        <f>I3-S3</f>
        <v>61.100579157731772</v>
      </c>
    </row>
    <row r="4" spans="1:21" ht="15.5" x14ac:dyDescent="0.35">
      <c r="A4" s="64">
        <v>85302</v>
      </c>
      <c r="B4" s="65" t="s">
        <v>22</v>
      </c>
      <c r="C4" s="66">
        <v>760</v>
      </c>
      <c r="D4" s="66">
        <v>68</v>
      </c>
      <c r="E4" s="66">
        <v>18</v>
      </c>
      <c r="F4" s="66">
        <v>31</v>
      </c>
      <c r="G4" s="66">
        <v>5</v>
      </c>
      <c r="H4" s="67">
        <v>1.3342210386151798</v>
      </c>
      <c r="I4" s="66">
        <v>1014.0079893475366</v>
      </c>
      <c r="J4" s="66">
        <v>44</v>
      </c>
      <c r="K4" s="68">
        <v>929</v>
      </c>
      <c r="L4" s="66">
        <v>1133</v>
      </c>
      <c r="M4" s="66"/>
      <c r="N4" s="66"/>
      <c r="O4" s="69">
        <f t="shared" ref="O4:O67" si="0">SUM(I4:N4)</f>
        <v>3120.0079893475367</v>
      </c>
      <c r="Q4" s="70"/>
      <c r="R4" s="7">
        <v>1.4444444444444444</v>
      </c>
      <c r="S4" s="8">
        <v>834.88888888888891</v>
      </c>
      <c r="T4" s="9">
        <f t="shared" ref="T4:U67" si="1">H4-R4</f>
        <v>-0.1102234058292646</v>
      </c>
      <c r="U4" s="9">
        <f t="shared" si="1"/>
        <v>179.11910045864772</v>
      </c>
    </row>
    <row r="5" spans="1:21" ht="15.5" x14ac:dyDescent="0.35">
      <c r="A5" s="64">
        <v>85303</v>
      </c>
      <c r="B5" s="65" t="s">
        <v>23</v>
      </c>
      <c r="C5" s="66" t="s">
        <v>24</v>
      </c>
      <c r="D5" s="66" t="s">
        <v>24</v>
      </c>
      <c r="E5" s="66" t="s">
        <v>24</v>
      </c>
      <c r="F5" s="66" t="s">
        <v>24</v>
      </c>
      <c r="G5" s="66" t="s">
        <v>24</v>
      </c>
      <c r="H5" s="67"/>
      <c r="I5" s="66" t="s">
        <v>24</v>
      </c>
      <c r="J5" s="66">
        <v>3</v>
      </c>
      <c r="K5" s="68" t="s">
        <v>24</v>
      </c>
      <c r="L5" s="66">
        <v>689</v>
      </c>
      <c r="M5" s="66"/>
      <c r="N5" s="66"/>
      <c r="O5" s="69">
        <f t="shared" si="0"/>
        <v>692</v>
      </c>
      <c r="Q5" s="70"/>
      <c r="R5" s="7"/>
      <c r="S5" s="8" t="s">
        <v>24</v>
      </c>
      <c r="T5" s="9">
        <f t="shared" si="1"/>
        <v>0</v>
      </c>
      <c r="U5" s="9" t="e">
        <f t="shared" si="1"/>
        <v>#VALUE!</v>
      </c>
    </row>
    <row r="6" spans="1:21" ht="15.5" x14ac:dyDescent="0.35">
      <c r="A6" s="64">
        <v>85304</v>
      </c>
      <c r="B6" s="65" t="s">
        <v>25</v>
      </c>
      <c r="C6" s="66">
        <v>1364</v>
      </c>
      <c r="D6" s="66">
        <v>170</v>
      </c>
      <c r="E6" s="66">
        <v>72</v>
      </c>
      <c r="F6" s="66">
        <v>36</v>
      </c>
      <c r="G6" s="66">
        <v>7</v>
      </c>
      <c r="H6" s="67">
        <v>1.0960118168389956</v>
      </c>
      <c r="I6" s="66">
        <v>1494.96011816839</v>
      </c>
      <c r="J6" s="66">
        <v>35</v>
      </c>
      <c r="K6" s="68">
        <v>2770</v>
      </c>
      <c r="L6" s="66">
        <v>561</v>
      </c>
      <c r="M6" s="66"/>
      <c r="N6" s="66"/>
      <c r="O6" s="69">
        <f t="shared" si="0"/>
        <v>4860.9601181683902</v>
      </c>
      <c r="Q6" s="70"/>
      <c r="R6" s="7">
        <v>1.2686890574214518</v>
      </c>
      <c r="S6" s="8">
        <v>1195.1050920910075</v>
      </c>
      <c r="T6" s="9">
        <f t="shared" si="1"/>
        <v>-0.17267724058245615</v>
      </c>
      <c r="U6" s="9">
        <f t="shared" si="1"/>
        <v>299.85502607738249</v>
      </c>
    </row>
    <row r="7" spans="1:21" ht="15.5" x14ac:dyDescent="0.35">
      <c r="A7" s="64">
        <v>85305</v>
      </c>
      <c r="B7" s="65" t="s">
        <v>26</v>
      </c>
      <c r="C7" s="66">
        <v>248</v>
      </c>
      <c r="D7" s="66">
        <v>29</v>
      </c>
      <c r="E7" s="66">
        <v>4</v>
      </c>
      <c r="F7" s="66">
        <v>0</v>
      </c>
      <c r="G7" s="66">
        <v>0</v>
      </c>
      <c r="H7" s="71">
        <v>1.2730640225187122</v>
      </c>
      <c r="I7" s="66">
        <v>315.71987758464064</v>
      </c>
      <c r="J7" s="66">
        <v>7</v>
      </c>
      <c r="K7" s="68" t="s">
        <v>24</v>
      </c>
      <c r="L7" s="66">
        <v>68</v>
      </c>
      <c r="M7" s="66"/>
      <c r="N7" s="66"/>
      <c r="O7" s="69">
        <f t="shared" si="0"/>
        <v>390.71987758464064</v>
      </c>
      <c r="Q7" s="70"/>
      <c r="R7" s="7">
        <v>1.2810081961347051</v>
      </c>
      <c r="S7" s="8">
        <v>385.58346703654621</v>
      </c>
      <c r="T7" s="9">
        <f t="shared" si="1"/>
        <v>-7.9441736159928666E-3</v>
      </c>
      <c r="U7" s="9">
        <f t="shared" si="1"/>
        <v>-69.863589451905568</v>
      </c>
    </row>
    <row r="8" spans="1:21" ht="15.5" x14ac:dyDescent="0.35">
      <c r="A8" s="64">
        <v>85306</v>
      </c>
      <c r="B8" s="65" t="s">
        <v>27</v>
      </c>
      <c r="C8" s="66">
        <v>50</v>
      </c>
      <c r="D8" s="66">
        <v>14</v>
      </c>
      <c r="E8" s="66">
        <v>13</v>
      </c>
      <c r="F8" s="66">
        <v>112</v>
      </c>
      <c r="G8" s="66">
        <v>2</v>
      </c>
      <c r="H8" s="71">
        <v>1.2730640225187122</v>
      </c>
      <c r="I8" s="66">
        <v>63.65320112593561</v>
      </c>
      <c r="J8" s="66">
        <v>26</v>
      </c>
      <c r="K8" s="68">
        <v>2767</v>
      </c>
      <c r="L8" s="66">
        <v>588</v>
      </c>
      <c r="M8" s="66"/>
      <c r="N8" s="66"/>
      <c r="O8" s="69">
        <f t="shared" si="0"/>
        <v>3444.6532011259355</v>
      </c>
      <c r="Q8" s="70"/>
      <c r="R8" s="7">
        <v>1.2810081961347051</v>
      </c>
      <c r="S8" s="8">
        <v>89.67057372942935</v>
      </c>
      <c r="T8" s="9">
        <f t="shared" si="1"/>
        <v>-7.9441736159928666E-3</v>
      </c>
      <c r="U8" s="9">
        <f t="shared" si="1"/>
        <v>-26.01737260349374</v>
      </c>
    </row>
    <row r="9" spans="1:21" ht="15.5" x14ac:dyDescent="0.35">
      <c r="A9" s="64">
        <v>85307</v>
      </c>
      <c r="B9" s="65" t="s">
        <v>28</v>
      </c>
      <c r="C9" s="66">
        <v>4</v>
      </c>
      <c r="D9" s="66">
        <v>1</v>
      </c>
      <c r="E9" s="66">
        <v>0</v>
      </c>
      <c r="F9" s="66">
        <v>0</v>
      </c>
      <c r="G9" s="66">
        <v>0</v>
      </c>
      <c r="H9" s="71">
        <v>1.2730640225187122</v>
      </c>
      <c r="I9" s="66">
        <v>5.0922560900748488</v>
      </c>
      <c r="J9" s="66">
        <v>1</v>
      </c>
      <c r="K9" s="68" t="s">
        <v>24</v>
      </c>
      <c r="L9" s="66">
        <v>8</v>
      </c>
      <c r="M9" s="66"/>
      <c r="N9" s="66"/>
      <c r="O9" s="69">
        <f t="shared" si="0"/>
        <v>14.092256090074848</v>
      </c>
      <c r="Q9" s="70"/>
      <c r="R9" s="7">
        <v>1.2810081961347051</v>
      </c>
      <c r="S9" s="8">
        <v>12.81008196134705</v>
      </c>
      <c r="T9" s="9">
        <f t="shared" si="1"/>
        <v>-7.9441736159928666E-3</v>
      </c>
      <c r="U9" s="9">
        <f t="shared" si="1"/>
        <v>-7.7178258712722014</v>
      </c>
    </row>
    <row r="10" spans="1:21" ht="15.5" x14ac:dyDescent="0.35">
      <c r="A10" s="64">
        <v>85308</v>
      </c>
      <c r="B10" s="65" t="s">
        <v>29</v>
      </c>
      <c r="C10" s="66">
        <v>1</v>
      </c>
      <c r="D10" s="66">
        <v>1</v>
      </c>
      <c r="E10" s="66">
        <v>0</v>
      </c>
      <c r="F10" s="66">
        <v>0</v>
      </c>
      <c r="G10" s="66">
        <v>0</v>
      </c>
      <c r="H10" s="71">
        <v>1.2730640225187122</v>
      </c>
      <c r="I10" s="66">
        <v>1.2730640225187122</v>
      </c>
      <c r="J10" s="66">
        <v>2</v>
      </c>
      <c r="K10" s="68" t="s">
        <v>24</v>
      </c>
      <c r="L10" s="66">
        <v>52</v>
      </c>
      <c r="M10" s="66"/>
      <c r="N10" s="66"/>
      <c r="O10" s="69">
        <f t="shared" si="0"/>
        <v>55.27306402251871</v>
      </c>
      <c r="Q10" s="70"/>
      <c r="R10" s="7">
        <v>1.2810081961347051</v>
      </c>
      <c r="S10" s="8">
        <v>2.5620163922694101</v>
      </c>
      <c r="T10" s="9">
        <f t="shared" si="1"/>
        <v>-7.9441736159928666E-3</v>
      </c>
      <c r="U10" s="9">
        <f t="shared" si="1"/>
        <v>-1.2889523697506979</v>
      </c>
    </row>
    <row r="11" spans="1:21" ht="15.5" x14ac:dyDescent="0.35">
      <c r="A11" s="64">
        <v>85309</v>
      </c>
      <c r="B11" s="65" t="s">
        <v>30</v>
      </c>
      <c r="C11" s="66">
        <v>467</v>
      </c>
      <c r="D11" s="66">
        <v>69</v>
      </c>
      <c r="E11" s="66">
        <v>11</v>
      </c>
      <c r="F11" s="66">
        <v>7</v>
      </c>
      <c r="G11" s="66">
        <v>5</v>
      </c>
      <c r="H11" s="67">
        <v>1.3487858719646799</v>
      </c>
      <c r="I11" s="66">
        <v>629.88300220750557</v>
      </c>
      <c r="J11" s="66">
        <v>38</v>
      </c>
      <c r="K11" s="68" t="s">
        <v>24</v>
      </c>
      <c r="L11" s="66">
        <v>641</v>
      </c>
      <c r="M11" s="66"/>
      <c r="N11" s="66"/>
      <c r="O11" s="69">
        <f t="shared" si="0"/>
        <v>1308.8830022075056</v>
      </c>
      <c r="P11" s="70"/>
      <c r="Q11" s="70"/>
      <c r="R11" s="7">
        <v>1.2828467153284671</v>
      </c>
      <c r="S11" s="8">
        <v>711.97992700729924</v>
      </c>
      <c r="T11" s="9">
        <f t="shared" si="1"/>
        <v>6.5939156636212859E-2</v>
      </c>
      <c r="U11" s="9">
        <f t="shared" si="1"/>
        <v>-82.096924799793669</v>
      </c>
    </row>
    <row r="12" spans="1:21" ht="15.5" x14ac:dyDescent="0.35">
      <c r="A12" s="64">
        <v>85310</v>
      </c>
      <c r="B12" s="65" t="s">
        <v>31</v>
      </c>
      <c r="C12" s="66" t="s">
        <v>24</v>
      </c>
      <c r="D12" s="66" t="s">
        <v>24</v>
      </c>
      <c r="E12" s="66" t="s">
        <v>24</v>
      </c>
      <c r="F12" s="66" t="s">
        <v>24</v>
      </c>
      <c r="G12" s="66" t="s">
        <v>24</v>
      </c>
      <c r="H12" s="67" t="s">
        <v>24</v>
      </c>
      <c r="I12" s="66" t="s">
        <v>24</v>
      </c>
      <c r="J12" s="66">
        <v>2</v>
      </c>
      <c r="K12" s="68" t="s">
        <v>24</v>
      </c>
      <c r="L12" s="66">
        <v>12</v>
      </c>
      <c r="M12" s="66"/>
      <c r="N12" s="66"/>
      <c r="O12" s="69">
        <f t="shared" si="0"/>
        <v>14</v>
      </c>
      <c r="Q12" s="70"/>
      <c r="R12" s="7" t="s">
        <v>24</v>
      </c>
      <c r="S12" s="8" t="s">
        <v>24</v>
      </c>
      <c r="T12" s="9" t="e">
        <f t="shared" si="1"/>
        <v>#VALUE!</v>
      </c>
      <c r="U12" s="9" t="e">
        <f t="shared" si="1"/>
        <v>#VALUE!</v>
      </c>
    </row>
    <row r="13" spans="1:21" ht="15.5" x14ac:dyDescent="0.35">
      <c r="A13" s="64">
        <v>85311</v>
      </c>
      <c r="B13" s="65" t="s">
        <v>32</v>
      </c>
      <c r="C13" s="66">
        <v>325</v>
      </c>
      <c r="D13" s="66">
        <v>36</v>
      </c>
      <c r="E13" s="66">
        <v>5</v>
      </c>
      <c r="F13" s="66">
        <v>0</v>
      </c>
      <c r="G13" s="66">
        <v>0</v>
      </c>
      <c r="H13" s="71">
        <v>1.2730640225187122</v>
      </c>
      <c r="I13" s="66">
        <v>413.74580731858146</v>
      </c>
      <c r="J13" s="66">
        <v>5</v>
      </c>
      <c r="K13" s="68" t="s">
        <v>24</v>
      </c>
      <c r="L13" s="66">
        <v>55</v>
      </c>
      <c r="M13" s="66"/>
      <c r="N13" s="66"/>
      <c r="O13" s="69">
        <f t="shared" si="0"/>
        <v>473.74580731858146</v>
      </c>
      <c r="Q13" s="70"/>
      <c r="R13" s="7">
        <v>1.2810081961347051</v>
      </c>
      <c r="S13" s="8">
        <v>543.14747516111493</v>
      </c>
      <c r="T13" s="9">
        <f t="shared" si="1"/>
        <v>-7.9441736159928666E-3</v>
      </c>
      <c r="U13" s="9">
        <f t="shared" si="1"/>
        <v>-129.40166784253347</v>
      </c>
    </row>
    <row r="14" spans="1:21" ht="15.5" x14ac:dyDescent="0.35">
      <c r="A14" s="64">
        <v>85312</v>
      </c>
      <c r="B14" s="65" t="s">
        <v>33</v>
      </c>
      <c r="C14" s="66">
        <v>757</v>
      </c>
      <c r="D14" s="66">
        <v>60</v>
      </c>
      <c r="E14" s="66">
        <v>12</v>
      </c>
      <c r="F14" s="66">
        <v>0</v>
      </c>
      <c r="G14" s="66">
        <v>2</v>
      </c>
      <c r="H14" s="71">
        <v>1.2730640225187122</v>
      </c>
      <c r="I14" s="66">
        <v>963.70946504666517</v>
      </c>
      <c r="J14" s="66">
        <v>28</v>
      </c>
      <c r="K14" s="68" t="s">
        <v>24</v>
      </c>
      <c r="L14" s="66">
        <v>115</v>
      </c>
      <c r="M14" s="66"/>
      <c r="N14" s="66"/>
      <c r="O14" s="69">
        <f t="shared" si="0"/>
        <v>1106.7094650466652</v>
      </c>
      <c r="Q14" s="70"/>
      <c r="R14" s="7">
        <v>1.2810081961347051</v>
      </c>
      <c r="S14" s="8">
        <v>1045.3026880459192</v>
      </c>
      <c r="T14" s="9">
        <f t="shared" si="1"/>
        <v>-7.9441736159928666E-3</v>
      </c>
      <c r="U14" s="9">
        <f t="shared" si="1"/>
        <v>-81.593222999254067</v>
      </c>
    </row>
    <row r="15" spans="1:21" ht="15.5" x14ac:dyDescent="0.35">
      <c r="A15" s="64">
        <v>85313</v>
      </c>
      <c r="B15" s="65" t="s">
        <v>34</v>
      </c>
      <c r="C15" s="66">
        <v>23</v>
      </c>
      <c r="D15" s="66">
        <v>9</v>
      </c>
      <c r="E15" s="66">
        <v>0</v>
      </c>
      <c r="F15" s="66">
        <v>0</v>
      </c>
      <c r="G15" s="66">
        <v>0</v>
      </c>
      <c r="H15" s="71">
        <v>1.2730640225187122</v>
      </c>
      <c r="I15" s="66">
        <v>29.280472517930381</v>
      </c>
      <c r="J15" s="66">
        <v>5</v>
      </c>
      <c r="K15" s="68" t="s">
        <v>24</v>
      </c>
      <c r="L15" s="66">
        <v>141</v>
      </c>
      <c r="M15" s="66"/>
      <c r="N15" s="66"/>
      <c r="O15" s="69">
        <f t="shared" si="0"/>
        <v>175.28047251793038</v>
      </c>
      <c r="Q15" s="70"/>
      <c r="R15" s="7">
        <v>1.2810081961347051</v>
      </c>
      <c r="S15" s="8">
        <v>56.36436062992702</v>
      </c>
      <c r="T15" s="9">
        <f t="shared" si="1"/>
        <v>-7.9441736159928666E-3</v>
      </c>
      <c r="U15" s="9">
        <f t="shared" si="1"/>
        <v>-27.083888111996639</v>
      </c>
    </row>
    <row r="16" spans="1:21" ht="15.5" x14ac:dyDescent="0.35">
      <c r="A16" s="64">
        <v>85314</v>
      </c>
      <c r="B16" s="65" t="s">
        <v>35</v>
      </c>
      <c r="C16" s="66" t="s">
        <v>24</v>
      </c>
      <c r="D16" s="66" t="s">
        <v>24</v>
      </c>
      <c r="E16" s="66" t="s">
        <v>24</v>
      </c>
      <c r="F16" s="66" t="s">
        <v>24</v>
      </c>
      <c r="G16" s="66" t="s">
        <v>24</v>
      </c>
      <c r="H16" s="67" t="s">
        <v>24</v>
      </c>
      <c r="I16" s="66" t="s">
        <v>24</v>
      </c>
      <c r="J16" s="66">
        <v>0</v>
      </c>
      <c r="K16" s="68" t="s">
        <v>24</v>
      </c>
      <c r="L16" s="66">
        <v>39</v>
      </c>
      <c r="M16" s="66"/>
      <c r="N16" s="66"/>
      <c r="O16" s="69">
        <f t="shared" si="0"/>
        <v>39</v>
      </c>
      <c r="Q16" s="70"/>
      <c r="R16" s="7" t="s">
        <v>24</v>
      </c>
      <c r="S16" s="8" t="s">
        <v>24</v>
      </c>
      <c r="T16" s="9" t="e">
        <f t="shared" si="1"/>
        <v>#VALUE!</v>
      </c>
      <c r="U16" s="9" t="e">
        <f t="shared" si="1"/>
        <v>#VALUE!</v>
      </c>
    </row>
    <row r="17" spans="1:21" ht="15.5" x14ac:dyDescent="0.35">
      <c r="A17" s="64">
        <v>85315</v>
      </c>
      <c r="B17" s="65" t="s">
        <v>36</v>
      </c>
      <c r="C17" s="66">
        <v>872</v>
      </c>
      <c r="D17" s="66">
        <v>107</v>
      </c>
      <c r="E17" s="66">
        <v>20</v>
      </c>
      <c r="F17" s="66">
        <v>16</v>
      </c>
      <c r="G17" s="66">
        <v>6</v>
      </c>
      <c r="H17" s="71">
        <v>1.2730640225187122</v>
      </c>
      <c r="I17" s="66">
        <v>1110.111827636317</v>
      </c>
      <c r="J17" s="66">
        <v>15</v>
      </c>
      <c r="K17" s="68" t="s">
        <v>24</v>
      </c>
      <c r="L17" s="66">
        <v>172</v>
      </c>
      <c r="M17" s="66"/>
      <c r="N17" s="66"/>
      <c r="O17" s="69">
        <f t="shared" si="0"/>
        <v>1297.111827636317</v>
      </c>
      <c r="Q17" s="70"/>
      <c r="R17" s="7">
        <v>1.2810081961347051</v>
      </c>
      <c r="S17" s="8">
        <v>983.81429463145355</v>
      </c>
      <c r="T17" s="9">
        <f t="shared" si="1"/>
        <v>-7.9441736159928666E-3</v>
      </c>
      <c r="U17" s="9">
        <f t="shared" si="1"/>
        <v>126.29753300486345</v>
      </c>
    </row>
    <row r="18" spans="1:21" ht="15.5" x14ac:dyDescent="0.35">
      <c r="A18" s="64">
        <v>85316</v>
      </c>
      <c r="B18" s="65" t="s">
        <v>37</v>
      </c>
      <c r="C18" s="66">
        <v>595</v>
      </c>
      <c r="D18" s="66">
        <v>53</v>
      </c>
      <c r="E18" s="66">
        <v>15</v>
      </c>
      <c r="F18" s="66">
        <v>22</v>
      </c>
      <c r="G18" s="66">
        <v>5</v>
      </c>
      <c r="H18" s="71">
        <v>1.2730640225187122</v>
      </c>
      <c r="I18" s="66">
        <v>757.47309339863375</v>
      </c>
      <c r="J18" s="66">
        <v>38</v>
      </c>
      <c r="K18" s="68">
        <v>1074</v>
      </c>
      <c r="L18" s="66">
        <v>242</v>
      </c>
      <c r="M18" s="66"/>
      <c r="N18" s="66"/>
      <c r="O18" s="69">
        <f t="shared" si="0"/>
        <v>2111.4730933986339</v>
      </c>
      <c r="Q18" s="70"/>
      <c r="R18" s="7">
        <v>1.2810081961347051</v>
      </c>
      <c r="S18" s="8">
        <v>794.2250816035172</v>
      </c>
      <c r="T18" s="9">
        <f t="shared" si="1"/>
        <v>-7.9441736159928666E-3</v>
      </c>
      <c r="U18" s="9">
        <f t="shared" si="1"/>
        <v>-36.751988204883446</v>
      </c>
    </row>
    <row r="19" spans="1:21" ht="15.5" x14ac:dyDescent="0.35">
      <c r="A19" s="64">
        <v>85317</v>
      </c>
      <c r="B19" s="65" t="s">
        <v>38</v>
      </c>
      <c r="C19" s="66">
        <v>1403</v>
      </c>
      <c r="D19" s="66">
        <v>119</v>
      </c>
      <c r="E19" s="66">
        <v>25</v>
      </c>
      <c r="F19" s="66">
        <v>98</v>
      </c>
      <c r="G19" s="66">
        <v>16</v>
      </c>
      <c r="H19" s="67">
        <v>1.2843426883308715</v>
      </c>
      <c r="I19" s="66">
        <v>1801.9327917282128</v>
      </c>
      <c r="J19" s="66">
        <v>110</v>
      </c>
      <c r="K19" s="68">
        <v>3015</v>
      </c>
      <c r="L19" s="66">
        <v>339</v>
      </c>
      <c r="M19" s="66"/>
      <c r="N19" s="66"/>
      <c r="O19" s="69">
        <f t="shared" si="0"/>
        <v>5265.9327917282126</v>
      </c>
      <c r="Q19" s="70"/>
      <c r="R19" s="7">
        <v>1.3855898653998417</v>
      </c>
      <c r="S19" s="8">
        <v>1783.2541567695964</v>
      </c>
      <c r="T19" s="9">
        <f t="shared" si="1"/>
        <v>-0.10124717706897024</v>
      </c>
      <c r="U19" s="9">
        <f t="shared" si="1"/>
        <v>18.678634958616385</v>
      </c>
    </row>
    <row r="20" spans="1:21" ht="15.5" x14ac:dyDescent="0.35">
      <c r="A20" s="64">
        <v>85318</v>
      </c>
      <c r="B20" s="65" t="s">
        <v>39</v>
      </c>
      <c r="C20" s="66">
        <v>1287</v>
      </c>
      <c r="D20" s="66">
        <v>118</v>
      </c>
      <c r="E20" s="66">
        <v>18</v>
      </c>
      <c r="F20" s="66">
        <v>4</v>
      </c>
      <c r="G20" s="66">
        <v>13</v>
      </c>
      <c r="H20" s="67">
        <v>1.2917981072555205</v>
      </c>
      <c r="I20" s="66">
        <v>1662.5441640378549</v>
      </c>
      <c r="J20" s="66">
        <v>130</v>
      </c>
      <c r="K20" s="68">
        <v>793</v>
      </c>
      <c r="L20" s="66">
        <v>209</v>
      </c>
      <c r="M20" s="66"/>
      <c r="N20" s="66"/>
      <c r="O20" s="69">
        <f t="shared" si="0"/>
        <v>2794.5441640378549</v>
      </c>
      <c r="Q20" s="70"/>
      <c r="R20" s="7">
        <v>1.2491467576791808</v>
      </c>
      <c r="S20" s="8">
        <v>1110.4914675767918</v>
      </c>
      <c r="T20" s="9">
        <f t="shared" si="1"/>
        <v>4.2651349576339648E-2</v>
      </c>
      <c r="U20" s="9">
        <f t="shared" si="1"/>
        <v>552.05269646106308</v>
      </c>
    </row>
    <row r="21" spans="1:21" ht="15.5" x14ac:dyDescent="0.35">
      <c r="A21" s="64">
        <v>85319</v>
      </c>
      <c r="B21" s="65" t="s">
        <v>40</v>
      </c>
      <c r="C21" s="66">
        <v>227</v>
      </c>
      <c r="D21" s="66">
        <v>58</v>
      </c>
      <c r="E21" s="66">
        <v>31</v>
      </c>
      <c r="F21" s="66">
        <v>247</v>
      </c>
      <c r="G21" s="66">
        <v>3</v>
      </c>
      <c r="H21" s="67">
        <v>1.23963133640553</v>
      </c>
      <c r="I21" s="66">
        <v>281.39631336405529</v>
      </c>
      <c r="J21" s="66">
        <v>494</v>
      </c>
      <c r="K21" s="68">
        <v>4103</v>
      </c>
      <c r="L21" s="66">
        <v>867</v>
      </c>
      <c r="M21" s="66"/>
      <c r="N21" s="66"/>
      <c r="O21" s="69">
        <f t="shared" si="0"/>
        <v>5745.3963133640555</v>
      </c>
      <c r="Q21" s="70"/>
      <c r="R21" s="7">
        <v>1.2011494252873562</v>
      </c>
      <c r="S21" s="8">
        <v>215.00574712643677</v>
      </c>
      <c r="T21" s="9">
        <f t="shared" si="1"/>
        <v>3.8481911118173784E-2</v>
      </c>
      <c r="U21" s="9">
        <f t="shared" si="1"/>
        <v>66.390566237618515</v>
      </c>
    </row>
    <row r="22" spans="1:21" ht="15.5" x14ac:dyDescent="0.35">
      <c r="A22" s="64">
        <v>85320</v>
      </c>
      <c r="B22" s="65" t="s">
        <v>41</v>
      </c>
      <c r="C22" s="66">
        <v>1342</v>
      </c>
      <c r="D22" s="66">
        <v>85</v>
      </c>
      <c r="E22" s="66">
        <v>13</v>
      </c>
      <c r="F22" s="66">
        <v>23</v>
      </c>
      <c r="G22" s="66">
        <v>4</v>
      </c>
      <c r="H22" s="71">
        <v>1.2730640225187122</v>
      </c>
      <c r="I22" s="66">
        <v>1708.4519182201118</v>
      </c>
      <c r="J22" s="66">
        <v>19</v>
      </c>
      <c r="K22" s="68">
        <v>418</v>
      </c>
      <c r="L22" s="66">
        <v>36</v>
      </c>
      <c r="M22" s="66"/>
      <c r="N22" s="66"/>
      <c r="O22" s="69">
        <f t="shared" si="0"/>
        <v>2181.451918220112</v>
      </c>
      <c r="Q22" s="70"/>
      <c r="R22" s="7">
        <v>1.3157407407407407</v>
      </c>
      <c r="S22" s="8">
        <v>1502.5759259259257</v>
      </c>
      <c r="T22" s="9">
        <f t="shared" si="1"/>
        <v>-4.2676718222028454E-2</v>
      </c>
      <c r="U22" s="9">
        <f t="shared" si="1"/>
        <v>205.87599229418606</v>
      </c>
    </row>
    <row r="23" spans="1:21" ht="15.5" x14ac:dyDescent="0.35">
      <c r="A23" s="64">
        <v>85321</v>
      </c>
      <c r="B23" s="65" t="s">
        <v>42</v>
      </c>
      <c r="C23" s="66">
        <v>1223</v>
      </c>
      <c r="D23" s="66">
        <v>69</v>
      </c>
      <c r="E23" s="66">
        <v>17</v>
      </c>
      <c r="F23" s="66">
        <v>14</v>
      </c>
      <c r="G23" s="66">
        <v>10</v>
      </c>
      <c r="H23" s="71">
        <v>1.2730640225187122</v>
      </c>
      <c r="I23" s="66">
        <v>1556.9572995403851</v>
      </c>
      <c r="J23" s="66">
        <v>74</v>
      </c>
      <c r="K23" s="68">
        <v>220</v>
      </c>
      <c r="L23" s="66">
        <v>312</v>
      </c>
      <c r="M23" s="66"/>
      <c r="N23" s="66"/>
      <c r="O23" s="69">
        <f t="shared" si="0"/>
        <v>2162.9572995403851</v>
      </c>
      <c r="Q23" s="70"/>
      <c r="R23" s="7">
        <v>1.1996596710153149</v>
      </c>
      <c r="S23" s="8">
        <v>2141.392512762337</v>
      </c>
      <c r="T23" s="9">
        <f t="shared" si="1"/>
        <v>7.3404351503397303E-2</v>
      </c>
      <c r="U23" s="9">
        <f t="shared" si="1"/>
        <v>-584.43521322195193</v>
      </c>
    </row>
    <row r="24" spans="1:21" ht="15.5" x14ac:dyDescent="0.35">
      <c r="A24" s="64">
        <v>85322</v>
      </c>
      <c r="B24" s="65" t="s">
        <v>43</v>
      </c>
      <c r="C24" s="66">
        <v>132</v>
      </c>
      <c r="D24" s="66">
        <v>16</v>
      </c>
      <c r="E24" s="66">
        <v>4</v>
      </c>
      <c r="F24" s="66">
        <v>0</v>
      </c>
      <c r="G24" s="66">
        <v>1</v>
      </c>
      <c r="H24" s="71">
        <v>1.2730640225187122</v>
      </c>
      <c r="I24" s="66">
        <v>168.04445097247</v>
      </c>
      <c r="J24" s="66">
        <v>1</v>
      </c>
      <c r="K24" s="68" t="s">
        <v>24</v>
      </c>
      <c r="L24" s="66" t="s">
        <v>24</v>
      </c>
      <c r="M24" s="66"/>
      <c r="N24" s="66"/>
      <c r="O24" s="69">
        <f t="shared" si="0"/>
        <v>169.04445097247</v>
      </c>
      <c r="Q24" s="70"/>
      <c r="R24" s="7">
        <v>1.2810081961347051</v>
      </c>
      <c r="S24" s="8">
        <v>57.645368826061727</v>
      </c>
      <c r="T24" s="9">
        <f t="shared" si="1"/>
        <v>-7.9441736159928666E-3</v>
      </c>
      <c r="U24" s="9">
        <f t="shared" si="1"/>
        <v>110.39908214640828</v>
      </c>
    </row>
    <row r="25" spans="1:21" ht="15.5" x14ac:dyDescent="0.35">
      <c r="A25" s="64">
        <v>85323</v>
      </c>
      <c r="B25" s="65" t="s">
        <v>44</v>
      </c>
      <c r="C25" s="66">
        <v>31</v>
      </c>
      <c r="D25" s="66">
        <v>13</v>
      </c>
      <c r="E25" s="66">
        <v>5</v>
      </c>
      <c r="F25" s="66">
        <v>0</v>
      </c>
      <c r="G25" s="66">
        <v>0</v>
      </c>
      <c r="H25" s="71">
        <v>1.2730640225187122</v>
      </c>
      <c r="I25" s="66">
        <v>39.46498469808008</v>
      </c>
      <c r="J25" s="66">
        <v>45</v>
      </c>
      <c r="K25" s="68" t="s">
        <v>24</v>
      </c>
      <c r="L25" s="66">
        <v>166</v>
      </c>
      <c r="M25" s="66"/>
      <c r="N25" s="66"/>
      <c r="O25" s="69">
        <f t="shared" si="0"/>
        <v>250.46498469808009</v>
      </c>
      <c r="Q25" s="70"/>
      <c r="R25" s="7">
        <v>1.2810081961347051</v>
      </c>
      <c r="S25" s="8">
        <v>24.339155726559397</v>
      </c>
      <c r="T25" s="9">
        <f t="shared" si="1"/>
        <v>-7.9441736159928666E-3</v>
      </c>
      <c r="U25" s="9">
        <f t="shared" si="1"/>
        <v>15.125828971520683</v>
      </c>
    </row>
    <row r="26" spans="1:21" ht="15.5" x14ac:dyDescent="0.35">
      <c r="A26" s="64">
        <v>85324</v>
      </c>
      <c r="B26" s="65" t="s">
        <v>45</v>
      </c>
      <c r="C26" s="66">
        <v>1762</v>
      </c>
      <c r="D26" s="66">
        <v>168</v>
      </c>
      <c r="E26" s="66">
        <v>38</v>
      </c>
      <c r="F26" s="66">
        <v>10</v>
      </c>
      <c r="G26" s="66">
        <v>22</v>
      </c>
      <c r="H26" s="67">
        <v>1.2819058423142371</v>
      </c>
      <c r="I26" s="66">
        <v>2258.7180941576858</v>
      </c>
      <c r="J26" s="66">
        <v>278</v>
      </c>
      <c r="K26" s="68">
        <v>242</v>
      </c>
      <c r="L26" s="66">
        <v>661</v>
      </c>
      <c r="M26" s="66"/>
      <c r="N26" s="66"/>
      <c r="O26" s="69">
        <f t="shared" si="0"/>
        <v>3439.7180941576858</v>
      </c>
      <c r="Q26" s="70"/>
      <c r="R26" s="7">
        <v>1.2455482661668229</v>
      </c>
      <c r="S26" s="8">
        <v>1365.1208997188378</v>
      </c>
      <c r="T26" s="9">
        <f t="shared" si="1"/>
        <v>3.6357576147414195E-2</v>
      </c>
      <c r="U26" s="9">
        <f t="shared" si="1"/>
        <v>893.59719443884796</v>
      </c>
    </row>
    <row r="27" spans="1:21" ht="15.5" x14ac:dyDescent="0.35">
      <c r="A27" s="64">
        <v>85327</v>
      </c>
      <c r="B27" s="65" t="s">
        <v>46</v>
      </c>
      <c r="C27" s="66">
        <v>858</v>
      </c>
      <c r="D27" s="66">
        <v>87</v>
      </c>
      <c r="E27" s="66">
        <v>25</v>
      </c>
      <c r="F27" s="66">
        <v>134</v>
      </c>
      <c r="G27" s="66">
        <v>25</v>
      </c>
      <c r="H27" s="67">
        <v>1.298329355608592</v>
      </c>
      <c r="I27" s="66">
        <v>1113.966587112172</v>
      </c>
      <c r="J27" s="66">
        <v>75</v>
      </c>
      <c r="K27" s="68">
        <v>4031</v>
      </c>
      <c r="L27" s="66">
        <v>313</v>
      </c>
      <c r="M27" s="66"/>
      <c r="N27" s="66"/>
      <c r="O27" s="69">
        <f t="shared" si="0"/>
        <v>5532.9665871121724</v>
      </c>
      <c r="Q27" s="70"/>
      <c r="R27" s="7">
        <v>1.2941176470588236</v>
      </c>
      <c r="S27" s="8">
        <v>1063.7647058823529</v>
      </c>
      <c r="T27" s="9">
        <f t="shared" si="1"/>
        <v>4.2117085497683782E-3</v>
      </c>
      <c r="U27" s="9">
        <f t="shared" si="1"/>
        <v>50.201881229819037</v>
      </c>
    </row>
    <row r="28" spans="1:21" ht="15.5" x14ac:dyDescent="0.35">
      <c r="A28" s="64">
        <v>85328</v>
      </c>
      <c r="B28" s="65" t="s">
        <v>47</v>
      </c>
      <c r="C28" s="66">
        <v>734</v>
      </c>
      <c r="D28" s="66">
        <v>54</v>
      </c>
      <c r="E28" s="66">
        <v>18</v>
      </c>
      <c r="F28" s="66">
        <v>26</v>
      </c>
      <c r="G28" s="66">
        <v>7</v>
      </c>
      <c r="H28" s="67">
        <v>1.3347222222222221</v>
      </c>
      <c r="I28" s="66">
        <v>979.68611111111102</v>
      </c>
      <c r="J28" s="66">
        <v>46</v>
      </c>
      <c r="K28" s="68">
        <v>714</v>
      </c>
      <c r="L28" s="66">
        <v>424</v>
      </c>
      <c r="M28" s="66"/>
      <c r="N28" s="66"/>
      <c r="O28" s="69">
        <f t="shared" si="0"/>
        <v>2163.6861111111111</v>
      </c>
      <c r="Q28" s="70"/>
      <c r="R28" s="7">
        <v>1.317769130998703</v>
      </c>
      <c r="S28" s="8">
        <v>1038.402075226978</v>
      </c>
      <c r="T28" s="9">
        <f t="shared" si="1"/>
        <v>1.6953091223519179E-2</v>
      </c>
      <c r="U28" s="9">
        <f t="shared" si="1"/>
        <v>-58.715964115866996</v>
      </c>
    </row>
    <row r="29" spans="1:21" ht="15.5" x14ac:dyDescent="0.35">
      <c r="A29" s="64">
        <v>85329</v>
      </c>
      <c r="B29" s="65" t="s">
        <v>48</v>
      </c>
      <c r="C29" s="66" t="s">
        <v>24</v>
      </c>
      <c r="D29" s="66" t="s">
        <v>24</v>
      </c>
      <c r="E29" s="66" t="s">
        <v>24</v>
      </c>
      <c r="F29" s="66" t="s">
        <v>24</v>
      </c>
      <c r="G29" s="66" t="s">
        <v>24</v>
      </c>
      <c r="H29" s="67" t="s">
        <v>24</v>
      </c>
      <c r="I29" s="66" t="s">
        <v>24</v>
      </c>
      <c r="J29" s="66">
        <v>0</v>
      </c>
      <c r="K29" s="68" t="s">
        <v>24</v>
      </c>
      <c r="L29" s="66" t="s">
        <v>24</v>
      </c>
      <c r="M29" s="66">
        <v>2340</v>
      </c>
      <c r="N29" s="66"/>
      <c r="O29" s="69">
        <f t="shared" si="0"/>
        <v>2340</v>
      </c>
      <c r="Q29" s="70"/>
      <c r="R29" s="7" t="s">
        <v>24</v>
      </c>
      <c r="S29" s="8" t="s">
        <v>24</v>
      </c>
      <c r="T29" s="9" t="e">
        <f t="shared" si="1"/>
        <v>#VALUE!</v>
      </c>
      <c r="U29" s="9" t="e">
        <f t="shared" si="1"/>
        <v>#VALUE!</v>
      </c>
    </row>
    <row r="30" spans="1:21" ht="15.5" x14ac:dyDescent="0.35">
      <c r="A30" s="64">
        <v>85330</v>
      </c>
      <c r="B30" s="65" t="s">
        <v>49</v>
      </c>
      <c r="C30" s="66" t="s">
        <v>24</v>
      </c>
      <c r="D30" s="66" t="s">
        <v>24</v>
      </c>
      <c r="E30" s="66" t="s">
        <v>24</v>
      </c>
      <c r="F30" s="66" t="s">
        <v>24</v>
      </c>
      <c r="G30" s="66" t="s">
        <v>24</v>
      </c>
      <c r="H30" s="67" t="s">
        <v>24</v>
      </c>
      <c r="I30" s="66" t="s">
        <v>24</v>
      </c>
      <c r="J30" s="66">
        <v>0</v>
      </c>
      <c r="K30" s="68" t="s">
        <v>24</v>
      </c>
      <c r="L30" s="66" t="s">
        <v>24</v>
      </c>
      <c r="M30" s="66">
        <v>1310</v>
      </c>
      <c r="N30" s="66"/>
      <c r="O30" s="69">
        <f t="shared" si="0"/>
        <v>1310</v>
      </c>
      <c r="Q30" s="70"/>
      <c r="R30" s="7" t="s">
        <v>24</v>
      </c>
      <c r="S30" s="8" t="s">
        <v>24</v>
      </c>
      <c r="T30" s="9" t="e">
        <f t="shared" si="1"/>
        <v>#VALUE!</v>
      </c>
      <c r="U30" s="9" t="e">
        <f t="shared" si="1"/>
        <v>#VALUE!</v>
      </c>
    </row>
    <row r="31" spans="1:21" ht="15.5" x14ac:dyDescent="0.35">
      <c r="A31" s="64">
        <v>85331</v>
      </c>
      <c r="B31" s="65" t="s">
        <v>50</v>
      </c>
      <c r="C31" s="66" t="s">
        <v>24</v>
      </c>
      <c r="D31" s="66" t="s">
        <v>24</v>
      </c>
      <c r="E31" s="66" t="s">
        <v>24</v>
      </c>
      <c r="F31" s="66" t="s">
        <v>24</v>
      </c>
      <c r="G31" s="66" t="s">
        <v>24</v>
      </c>
      <c r="H31" s="67" t="s">
        <v>24</v>
      </c>
      <c r="I31" s="66" t="s">
        <v>24</v>
      </c>
      <c r="J31" s="66">
        <v>0</v>
      </c>
      <c r="K31" s="68" t="s">
        <v>24</v>
      </c>
      <c r="L31" s="66" t="s">
        <v>24</v>
      </c>
      <c r="M31" s="66">
        <v>1406</v>
      </c>
      <c r="N31" s="66"/>
      <c r="O31" s="69">
        <f t="shared" si="0"/>
        <v>1406</v>
      </c>
      <c r="Q31" s="70"/>
      <c r="R31" s="7" t="s">
        <v>24</v>
      </c>
      <c r="S31" s="8" t="s">
        <v>24</v>
      </c>
      <c r="T31" s="9" t="e">
        <f t="shared" si="1"/>
        <v>#VALUE!</v>
      </c>
      <c r="U31" s="9" t="e">
        <f t="shared" si="1"/>
        <v>#VALUE!</v>
      </c>
    </row>
    <row r="32" spans="1:21" ht="15.5" x14ac:dyDescent="0.35">
      <c r="A32" s="64">
        <v>85332</v>
      </c>
      <c r="B32" s="65" t="s">
        <v>51</v>
      </c>
      <c r="C32" s="66" t="s">
        <v>24</v>
      </c>
      <c r="D32" s="66" t="s">
        <v>24</v>
      </c>
      <c r="E32" s="66" t="s">
        <v>24</v>
      </c>
      <c r="F32" s="66" t="s">
        <v>24</v>
      </c>
      <c r="G32" s="66" t="s">
        <v>24</v>
      </c>
      <c r="H32" s="67" t="s">
        <v>24</v>
      </c>
      <c r="I32" s="66" t="s">
        <v>24</v>
      </c>
      <c r="J32" s="66">
        <v>0</v>
      </c>
      <c r="K32" s="68" t="s">
        <v>24</v>
      </c>
      <c r="L32" s="66" t="s">
        <v>24</v>
      </c>
      <c r="M32" s="66">
        <v>4521</v>
      </c>
      <c r="N32" s="66"/>
      <c r="O32" s="69">
        <f t="shared" si="0"/>
        <v>4521</v>
      </c>
      <c r="Q32" s="70"/>
      <c r="R32" s="7" t="s">
        <v>24</v>
      </c>
      <c r="S32" s="8" t="s">
        <v>24</v>
      </c>
      <c r="T32" s="9" t="e">
        <f t="shared" si="1"/>
        <v>#VALUE!</v>
      </c>
      <c r="U32" s="9" t="e">
        <f t="shared" si="1"/>
        <v>#VALUE!</v>
      </c>
    </row>
    <row r="33" spans="1:21" ht="15.5" x14ac:dyDescent="0.35">
      <c r="A33" s="64">
        <v>85333</v>
      </c>
      <c r="B33" s="65" t="s">
        <v>52</v>
      </c>
      <c r="C33" s="66" t="s">
        <v>24</v>
      </c>
      <c r="D33" s="66" t="s">
        <v>24</v>
      </c>
      <c r="E33" s="66" t="s">
        <v>24</v>
      </c>
      <c r="F33" s="66" t="s">
        <v>24</v>
      </c>
      <c r="G33" s="66" t="s">
        <v>24</v>
      </c>
      <c r="H33" s="67" t="s">
        <v>24</v>
      </c>
      <c r="I33" s="66" t="s">
        <v>24</v>
      </c>
      <c r="J33" s="66">
        <v>0</v>
      </c>
      <c r="K33" s="68" t="s">
        <v>24</v>
      </c>
      <c r="L33" s="66" t="s">
        <v>24</v>
      </c>
      <c r="M33" s="66">
        <v>5122</v>
      </c>
      <c r="N33" s="66"/>
      <c r="O33" s="69">
        <v>5122</v>
      </c>
      <c r="Q33" s="70"/>
      <c r="R33" s="7" t="s">
        <v>24</v>
      </c>
      <c r="S33" s="8" t="s">
        <v>24</v>
      </c>
      <c r="T33" s="9" t="e">
        <f t="shared" si="1"/>
        <v>#VALUE!</v>
      </c>
      <c r="U33" s="9" t="e">
        <f t="shared" si="1"/>
        <v>#VALUE!</v>
      </c>
    </row>
    <row r="34" spans="1:21" ht="15.5" x14ac:dyDescent="0.35">
      <c r="A34" s="64">
        <v>85335</v>
      </c>
      <c r="B34" s="65" t="s">
        <v>53</v>
      </c>
      <c r="C34" s="66" t="s">
        <v>24</v>
      </c>
      <c r="D34" s="66" t="s">
        <v>24</v>
      </c>
      <c r="E34" s="66" t="s">
        <v>24</v>
      </c>
      <c r="F34" s="66" t="s">
        <v>24</v>
      </c>
      <c r="G34" s="66" t="s">
        <v>24</v>
      </c>
      <c r="H34" s="67" t="s">
        <v>24</v>
      </c>
      <c r="I34" s="66" t="s">
        <v>24</v>
      </c>
      <c r="J34" s="66">
        <v>4</v>
      </c>
      <c r="K34" s="68" t="s">
        <v>24</v>
      </c>
      <c r="L34" s="66">
        <v>230</v>
      </c>
      <c r="M34" s="66"/>
      <c r="N34" s="66"/>
      <c r="O34" s="69">
        <v>234</v>
      </c>
      <c r="Q34" s="70"/>
      <c r="R34" s="7" t="s">
        <v>24</v>
      </c>
      <c r="S34" s="8" t="s">
        <v>24</v>
      </c>
      <c r="T34" s="9" t="e">
        <f t="shared" si="1"/>
        <v>#VALUE!</v>
      </c>
      <c r="U34" s="9" t="e">
        <f t="shared" si="1"/>
        <v>#VALUE!</v>
      </c>
    </row>
    <row r="35" spans="1:21" ht="15.5" x14ac:dyDescent="0.35">
      <c r="A35" s="64">
        <v>85336</v>
      </c>
      <c r="B35" s="65" t="s">
        <v>54</v>
      </c>
      <c r="C35" s="66" t="s">
        <v>24</v>
      </c>
      <c r="D35" s="66" t="s">
        <v>24</v>
      </c>
      <c r="E35" s="66" t="s">
        <v>24</v>
      </c>
      <c r="F35" s="66" t="s">
        <v>24</v>
      </c>
      <c r="G35" s="66" t="s">
        <v>24</v>
      </c>
      <c r="H35" s="67" t="s">
        <v>24</v>
      </c>
      <c r="I35" s="66" t="s">
        <v>24</v>
      </c>
      <c r="J35" s="66">
        <v>12</v>
      </c>
      <c r="K35" s="68" t="s">
        <v>24</v>
      </c>
      <c r="L35" s="66">
        <v>495</v>
      </c>
      <c r="M35" s="66"/>
      <c r="N35" s="66"/>
      <c r="O35" s="69">
        <v>507</v>
      </c>
      <c r="Q35" s="70"/>
      <c r="R35" s="7" t="s">
        <v>24</v>
      </c>
      <c r="S35" s="8" t="s">
        <v>24</v>
      </c>
      <c r="T35" s="9" t="e">
        <f t="shared" si="1"/>
        <v>#VALUE!</v>
      </c>
      <c r="U35" s="9" t="e">
        <f t="shared" si="1"/>
        <v>#VALUE!</v>
      </c>
    </row>
    <row r="36" spans="1:21" ht="15.5" x14ac:dyDescent="0.35">
      <c r="A36" s="64">
        <v>85337</v>
      </c>
      <c r="B36" s="65" t="s">
        <v>55</v>
      </c>
      <c r="C36" s="66" t="s">
        <v>24</v>
      </c>
      <c r="D36" s="66" t="s">
        <v>24</v>
      </c>
      <c r="E36" s="66" t="s">
        <v>24</v>
      </c>
      <c r="F36" s="66" t="s">
        <v>24</v>
      </c>
      <c r="G36" s="66" t="s">
        <v>24</v>
      </c>
      <c r="H36" s="67" t="s">
        <v>24</v>
      </c>
      <c r="I36" s="66"/>
      <c r="J36" s="66">
        <v>2</v>
      </c>
      <c r="K36" s="68" t="s">
        <v>24</v>
      </c>
      <c r="L36" s="66">
        <v>41</v>
      </c>
      <c r="M36" s="66"/>
      <c r="N36" s="66"/>
      <c r="O36" s="69">
        <f t="shared" si="0"/>
        <v>43</v>
      </c>
      <c r="Q36" s="70"/>
      <c r="R36" s="7" t="s">
        <v>24</v>
      </c>
      <c r="S36" s="8"/>
      <c r="T36" s="9" t="e">
        <f t="shared" si="1"/>
        <v>#VALUE!</v>
      </c>
      <c r="U36" s="9">
        <f t="shared" si="1"/>
        <v>0</v>
      </c>
    </row>
    <row r="37" spans="1:21" ht="15.5" x14ac:dyDescent="0.35">
      <c r="A37" s="64">
        <v>85339</v>
      </c>
      <c r="B37" s="65" t="s">
        <v>56</v>
      </c>
      <c r="C37" s="66" t="s">
        <v>24</v>
      </c>
      <c r="D37" s="66" t="s">
        <v>24</v>
      </c>
      <c r="E37" s="66" t="s">
        <v>24</v>
      </c>
      <c r="F37" s="66" t="s">
        <v>24</v>
      </c>
      <c r="G37" s="66" t="s">
        <v>24</v>
      </c>
      <c r="H37" s="67" t="s">
        <v>24</v>
      </c>
      <c r="I37" s="66" t="s">
        <v>24</v>
      </c>
      <c r="J37" s="66">
        <v>46</v>
      </c>
      <c r="K37" s="68" t="s">
        <v>24</v>
      </c>
      <c r="L37" s="66">
        <v>123</v>
      </c>
      <c r="M37" s="66"/>
      <c r="N37" s="66"/>
      <c r="O37" s="69">
        <f t="shared" si="0"/>
        <v>169</v>
      </c>
      <c r="Q37" s="70"/>
      <c r="R37" s="7" t="s">
        <v>24</v>
      </c>
      <c r="S37" s="8" t="s">
        <v>24</v>
      </c>
      <c r="T37" s="9" t="e">
        <f t="shared" si="1"/>
        <v>#VALUE!</v>
      </c>
      <c r="U37" s="9" t="e">
        <f t="shared" si="1"/>
        <v>#VALUE!</v>
      </c>
    </row>
    <row r="38" spans="1:21" ht="15.5" x14ac:dyDescent="0.35">
      <c r="A38" s="64">
        <v>85340</v>
      </c>
      <c r="B38" s="65" t="s">
        <v>57</v>
      </c>
      <c r="C38" s="66">
        <v>7</v>
      </c>
      <c r="D38" s="66">
        <v>3</v>
      </c>
      <c r="E38" s="66">
        <v>0</v>
      </c>
      <c r="F38" s="66">
        <v>0</v>
      </c>
      <c r="G38" s="66">
        <v>0</v>
      </c>
      <c r="H38" s="71">
        <v>1.2730640225187122</v>
      </c>
      <c r="I38" s="66">
        <v>8.9114481576309856</v>
      </c>
      <c r="J38" s="66">
        <v>3</v>
      </c>
      <c r="K38" s="68" t="s">
        <v>24</v>
      </c>
      <c r="L38" s="66">
        <v>12</v>
      </c>
      <c r="M38" s="66"/>
      <c r="N38" s="66"/>
      <c r="O38" s="69">
        <f t="shared" si="0"/>
        <v>23.911448157630986</v>
      </c>
      <c r="Q38" s="70"/>
      <c r="R38" s="7">
        <v>1.2810081961347051</v>
      </c>
      <c r="S38" s="8">
        <v>15.372098353616462</v>
      </c>
      <c r="T38" s="9">
        <f t="shared" si="1"/>
        <v>-7.9441736159928666E-3</v>
      </c>
      <c r="U38" s="9">
        <f t="shared" si="1"/>
        <v>-6.4606501959854761</v>
      </c>
    </row>
    <row r="39" spans="1:21" ht="15.5" x14ac:dyDescent="0.35">
      <c r="A39" s="64">
        <v>85341</v>
      </c>
      <c r="B39" s="65" t="s">
        <v>58</v>
      </c>
      <c r="C39" s="66" t="s">
        <v>24</v>
      </c>
      <c r="D39" s="66" t="s">
        <v>24</v>
      </c>
      <c r="E39" s="66" t="s">
        <v>24</v>
      </c>
      <c r="F39" s="66" t="s">
        <v>24</v>
      </c>
      <c r="G39" s="66" t="s">
        <v>24</v>
      </c>
      <c r="H39" s="67" t="s">
        <v>24</v>
      </c>
      <c r="I39" s="66" t="s">
        <v>24</v>
      </c>
      <c r="J39" s="66">
        <v>1</v>
      </c>
      <c r="K39" s="68" t="s">
        <v>24</v>
      </c>
      <c r="L39" s="66">
        <v>8</v>
      </c>
      <c r="M39" s="66"/>
      <c r="N39" s="66"/>
      <c r="O39" s="69">
        <f t="shared" si="0"/>
        <v>9</v>
      </c>
      <c r="Q39" s="70"/>
      <c r="R39" s="7" t="s">
        <v>24</v>
      </c>
      <c r="S39" s="8" t="s">
        <v>24</v>
      </c>
      <c r="T39" s="9" t="e">
        <f t="shared" si="1"/>
        <v>#VALUE!</v>
      </c>
      <c r="U39" s="9" t="e">
        <f t="shared" si="1"/>
        <v>#VALUE!</v>
      </c>
    </row>
    <row r="40" spans="1:21" ht="15.5" x14ac:dyDescent="0.35">
      <c r="A40" s="64">
        <v>85342</v>
      </c>
      <c r="B40" s="65" t="s">
        <v>59</v>
      </c>
      <c r="C40" s="66" t="s">
        <v>24</v>
      </c>
      <c r="D40" s="66" t="s">
        <v>24</v>
      </c>
      <c r="E40" s="66" t="s">
        <v>24</v>
      </c>
      <c r="F40" s="66" t="s">
        <v>24</v>
      </c>
      <c r="G40" s="66" t="s">
        <v>24</v>
      </c>
      <c r="H40" s="67" t="s">
        <v>24</v>
      </c>
      <c r="I40" s="66" t="s">
        <v>24</v>
      </c>
      <c r="J40" s="66">
        <v>15</v>
      </c>
      <c r="K40" s="68" t="s">
        <v>60</v>
      </c>
      <c r="L40" s="66">
        <v>308</v>
      </c>
      <c r="M40" s="66"/>
      <c r="N40" s="66"/>
      <c r="O40" s="69">
        <f t="shared" si="0"/>
        <v>323</v>
      </c>
      <c r="Q40" s="70"/>
      <c r="R40" s="7" t="s">
        <v>24</v>
      </c>
      <c r="S40" s="8" t="s">
        <v>24</v>
      </c>
      <c r="T40" s="9" t="e">
        <f t="shared" si="1"/>
        <v>#VALUE!</v>
      </c>
      <c r="U40" s="9" t="e">
        <f t="shared" si="1"/>
        <v>#VALUE!</v>
      </c>
    </row>
    <row r="41" spans="1:21" ht="15.5" x14ac:dyDescent="0.35">
      <c r="A41" s="64">
        <v>85344</v>
      </c>
      <c r="B41" s="65" t="s">
        <v>61</v>
      </c>
      <c r="C41" s="66">
        <v>173</v>
      </c>
      <c r="D41" s="66">
        <v>2</v>
      </c>
      <c r="E41" s="66">
        <v>0</v>
      </c>
      <c r="F41" s="66">
        <v>0</v>
      </c>
      <c r="G41" s="66">
        <v>0</v>
      </c>
      <c r="H41" s="67">
        <v>1.08</v>
      </c>
      <c r="I41" s="66">
        <v>186.84</v>
      </c>
      <c r="J41" s="66">
        <v>0</v>
      </c>
      <c r="K41" s="68" t="s">
        <v>24</v>
      </c>
      <c r="L41" s="66" t="s">
        <v>62</v>
      </c>
      <c r="M41" s="66"/>
      <c r="N41" s="66"/>
      <c r="O41" s="69">
        <f t="shared" si="0"/>
        <v>186.84</v>
      </c>
      <c r="Q41" s="70"/>
      <c r="R41" s="7">
        <v>1.0686274509803921</v>
      </c>
      <c r="S41" s="8">
        <v>218</v>
      </c>
      <c r="T41" s="9">
        <f t="shared" si="1"/>
        <v>1.1372549019607936E-2</v>
      </c>
      <c r="U41" s="9">
        <f t="shared" si="1"/>
        <v>-31.159999999999997</v>
      </c>
    </row>
    <row r="42" spans="1:21" ht="15.5" x14ac:dyDescent="0.35">
      <c r="A42" s="64">
        <v>85349</v>
      </c>
      <c r="B42" s="65" t="s">
        <v>63</v>
      </c>
      <c r="C42" s="66">
        <v>620</v>
      </c>
      <c r="D42" s="66">
        <v>33</v>
      </c>
      <c r="E42" s="66">
        <v>5</v>
      </c>
      <c r="F42" s="66">
        <v>0</v>
      </c>
      <c r="G42" s="66">
        <v>4</v>
      </c>
      <c r="H42" s="67">
        <v>1.2338709677419355</v>
      </c>
      <c r="I42" s="66">
        <v>765</v>
      </c>
      <c r="J42" s="66">
        <v>2</v>
      </c>
      <c r="K42" s="68" t="s">
        <v>24</v>
      </c>
      <c r="L42" s="66">
        <v>87</v>
      </c>
      <c r="M42" s="66"/>
      <c r="N42" s="66"/>
      <c r="O42" s="69">
        <f t="shared" si="0"/>
        <v>854</v>
      </c>
      <c r="Q42" s="70"/>
      <c r="R42" s="7">
        <v>1.3107344632768361</v>
      </c>
      <c r="S42" s="8">
        <v>927.99999999999989</v>
      </c>
      <c r="T42" s="9">
        <f t="shared" si="1"/>
        <v>-7.6863495534900572E-2</v>
      </c>
      <c r="U42" s="9">
        <f t="shared" si="1"/>
        <v>-162.99999999999989</v>
      </c>
    </row>
    <row r="43" spans="1:21" ht="15.5" x14ac:dyDescent="0.35">
      <c r="A43" s="64">
        <v>85350</v>
      </c>
      <c r="B43" s="65" t="s">
        <v>64</v>
      </c>
      <c r="C43" s="66">
        <v>479</v>
      </c>
      <c r="D43" s="66">
        <v>50</v>
      </c>
      <c r="E43" s="66">
        <v>7</v>
      </c>
      <c r="F43" s="66">
        <v>2</v>
      </c>
      <c r="G43" s="66">
        <v>8</v>
      </c>
      <c r="H43" s="71">
        <v>1.2730640225187122</v>
      </c>
      <c r="I43" s="66">
        <v>609.7976667864632</v>
      </c>
      <c r="J43" s="66">
        <v>55</v>
      </c>
      <c r="K43" s="68">
        <v>114</v>
      </c>
      <c r="L43" s="66">
        <v>713</v>
      </c>
      <c r="M43" s="66"/>
      <c r="N43" s="66"/>
      <c r="O43" s="69">
        <f t="shared" si="0"/>
        <v>1491.7976667864632</v>
      </c>
      <c r="Q43" s="70"/>
      <c r="R43" s="7">
        <v>1.2810081961347051</v>
      </c>
      <c r="S43" s="8">
        <v>333.06213099502332</v>
      </c>
      <c r="T43" s="9">
        <f t="shared" si="1"/>
        <v>-7.9441736159928666E-3</v>
      </c>
      <c r="U43" s="9">
        <f t="shared" si="1"/>
        <v>276.73553579143987</v>
      </c>
    </row>
    <row r="44" spans="1:21" ht="15.5" x14ac:dyDescent="0.35">
      <c r="A44" s="64">
        <v>85351</v>
      </c>
      <c r="B44" s="65" t="s">
        <v>65</v>
      </c>
      <c r="C44" s="66">
        <v>1127</v>
      </c>
      <c r="D44" s="66">
        <v>91</v>
      </c>
      <c r="E44" s="66">
        <v>41</v>
      </c>
      <c r="F44" s="66">
        <v>1</v>
      </c>
      <c r="G44" s="66">
        <v>21</v>
      </c>
      <c r="H44" s="67">
        <v>1.2676950998185117</v>
      </c>
      <c r="I44" s="66">
        <v>1428.6923774954628</v>
      </c>
      <c r="J44" s="66">
        <v>86</v>
      </c>
      <c r="K44" s="68" t="s">
        <v>24</v>
      </c>
      <c r="L44" s="66">
        <v>539</v>
      </c>
      <c r="M44" s="66"/>
      <c r="N44" s="66"/>
      <c r="O44" s="69">
        <f t="shared" si="0"/>
        <v>2053.692377495463</v>
      </c>
      <c r="Q44" s="70"/>
      <c r="R44" s="7">
        <v>1.244122965641953</v>
      </c>
      <c r="S44" s="8">
        <v>1392.1735985533455</v>
      </c>
      <c r="T44" s="9">
        <f t="shared" si="1"/>
        <v>2.3572134176558679E-2</v>
      </c>
      <c r="U44" s="9">
        <f t="shared" si="1"/>
        <v>36.518778942117251</v>
      </c>
    </row>
    <row r="45" spans="1:21" ht="15.5" x14ac:dyDescent="0.35">
      <c r="A45" s="64">
        <v>85353</v>
      </c>
      <c r="B45" s="65" t="s">
        <v>66</v>
      </c>
      <c r="C45" s="66" t="s">
        <v>24</v>
      </c>
      <c r="D45" s="66" t="s">
        <v>24</v>
      </c>
      <c r="E45" s="66" t="s">
        <v>24</v>
      </c>
      <c r="F45" s="66" t="s">
        <v>24</v>
      </c>
      <c r="G45" s="66" t="s">
        <v>24</v>
      </c>
      <c r="H45" s="67" t="s">
        <v>24</v>
      </c>
      <c r="I45" s="66" t="s">
        <v>24</v>
      </c>
      <c r="J45" s="66">
        <v>2</v>
      </c>
      <c r="K45" s="68" t="s">
        <v>24</v>
      </c>
      <c r="L45" s="66">
        <v>497</v>
      </c>
      <c r="M45" s="66"/>
      <c r="N45" s="66"/>
      <c r="O45" s="69">
        <f t="shared" si="0"/>
        <v>499</v>
      </c>
      <c r="Q45" s="70"/>
      <c r="R45" s="7" t="s">
        <v>24</v>
      </c>
      <c r="S45" s="8" t="s">
        <v>24</v>
      </c>
      <c r="T45" s="9" t="e">
        <f t="shared" si="1"/>
        <v>#VALUE!</v>
      </c>
      <c r="U45" s="9" t="e">
        <f t="shared" si="1"/>
        <v>#VALUE!</v>
      </c>
    </row>
    <row r="46" spans="1:21" ht="15.5" x14ac:dyDescent="0.35">
      <c r="A46" s="64">
        <v>85357</v>
      </c>
      <c r="B46" s="65" t="s">
        <v>67</v>
      </c>
      <c r="C46" s="66" t="s">
        <v>24</v>
      </c>
      <c r="D46" s="66" t="s">
        <v>24</v>
      </c>
      <c r="E46" s="66" t="s">
        <v>24</v>
      </c>
      <c r="F46" s="66" t="s">
        <v>24</v>
      </c>
      <c r="G46" s="66" t="s">
        <v>24</v>
      </c>
      <c r="H46" s="67" t="s">
        <v>24</v>
      </c>
      <c r="I46" s="66" t="s">
        <v>24</v>
      </c>
      <c r="J46" s="66">
        <v>35</v>
      </c>
      <c r="K46" s="68" t="s">
        <v>24</v>
      </c>
      <c r="L46" s="66">
        <v>438</v>
      </c>
      <c r="M46" s="66"/>
      <c r="N46" s="66"/>
      <c r="O46" s="69">
        <f t="shared" si="0"/>
        <v>473</v>
      </c>
      <c r="Q46" s="70"/>
      <c r="R46" s="7" t="s">
        <v>24</v>
      </c>
      <c r="S46" s="8" t="s">
        <v>24</v>
      </c>
      <c r="T46" s="9" t="e">
        <f t="shared" si="1"/>
        <v>#VALUE!</v>
      </c>
      <c r="U46" s="9" t="e">
        <f t="shared" si="1"/>
        <v>#VALUE!</v>
      </c>
    </row>
    <row r="47" spans="1:21" ht="15" customHeight="1" x14ac:dyDescent="0.35">
      <c r="A47" s="64">
        <v>85358</v>
      </c>
      <c r="B47" s="65" t="s">
        <v>68</v>
      </c>
      <c r="C47" s="72" t="s">
        <v>69</v>
      </c>
      <c r="D47" s="73"/>
      <c r="E47" s="73"/>
      <c r="F47" s="73"/>
      <c r="G47" s="73"/>
      <c r="H47" s="73"/>
      <c r="I47" s="74"/>
      <c r="J47" s="66">
        <v>1</v>
      </c>
      <c r="K47" s="68" t="str">
        <f>IFERROR(VLOOKUP($C47,'[5]Bus By Period 19'!$A$4:$D$21,2,FALSE),"")</f>
        <v/>
      </c>
      <c r="L47" s="66">
        <v>58</v>
      </c>
      <c r="M47" s="66"/>
      <c r="N47" s="66"/>
      <c r="O47" s="69">
        <f t="shared" si="0"/>
        <v>59</v>
      </c>
      <c r="Q47" s="70"/>
      <c r="R47" s="10"/>
      <c r="S47" s="10"/>
      <c r="T47" s="9">
        <f t="shared" si="1"/>
        <v>0</v>
      </c>
      <c r="U47" s="9">
        <f t="shared" si="1"/>
        <v>0</v>
      </c>
    </row>
    <row r="48" spans="1:21" ht="15.5" x14ac:dyDescent="0.35">
      <c r="A48" s="64">
        <v>85359</v>
      </c>
      <c r="B48" s="65" t="s">
        <v>70</v>
      </c>
      <c r="C48" s="66" t="s">
        <v>24</v>
      </c>
      <c r="D48" s="66" t="s">
        <v>24</v>
      </c>
      <c r="E48" s="66" t="s">
        <v>24</v>
      </c>
      <c r="F48" s="66" t="s">
        <v>24</v>
      </c>
      <c r="G48" s="66" t="s">
        <v>24</v>
      </c>
      <c r="H48" s="67" t="s">
        <v>24</v>
      </c>
      <c r="I48" s="66" t="s">
        <v>24</v>
      </c>
      <c r="J48" s="66">
        <v>2</v>
      </c>
      <c r="K48" s="68" t="s">
        <v>24</v>
      </c>
      <c r="L48" s="66">
        <v>121</v>
      </c>
      <c r="M48" s="66"/>
      <c r="N48" s="66"/>
      <c r="O48" s="69">
        <f t="shared" si="0"/>
        <v>123</v>
      </c>
      <c r="Q48" s="70"/>
      <c r="R48" s="7" t="s">
        <v>24</v>
      </c>
      <c r="S48" s="8" t="s">
        <v>24</v>
      </c>
      <c r="T48" s="9" t="e">
        <f t="shared" si="1"/>
        <v>#VALUE!</v>
      </c>
      <c r="U48" s="9" t="e">
        <f t="shared" si="1"/>
        <v>#VALUE!</v>
      </c>
    </row>
    <row r="49" spans="1:21" ht="15.5" x14ac:dyDescent="0.35">
      <c r="A49" s="64">
        <v>85360</v>
      </c>
      <c r="B49" s="65" t="s">
        <v>71</v>
      </c>
      <c r="C49" s="66" t="s">
        <v>24</v>
      </c>
      <c r="D49" s="66" t="s">
        <v>24</v>
      </c>
      <c r="E49" s="66" t="s">
        <v>24</v>
      </c>
      <c r="F49" s="66" t="s">
        <v>24</v>
      </c>
      <c r="G49" s="66" t="s">
        <v>24</v>
      </c>
      <c r="H49" s="67" t="s">
        <v>24</v>
      </c>
      <c r="I49" s="66" t="s">
        <v>24</v>
      </c>
      <c r="J49" s="66">
        <v>0</v>
      </c>
      <c r="K49" s="68">
        <v>48</v>
      </c>
      <c r="L49" s="66" t="s">
        <v>24</v>
      </c>
      <c r="M49" s="66"/>
      <c r="N49" s="66"/>
      <c r="O49" s="69">
        <f t="shared" si="0"/>
        <v>48</v>
      </c>
      <c r="P49" s="70"/>
      <c r="Q49" s="70"/>
      <c r="R49" s="7" t="s">
        <v>24</v>
      </c>
      <c r="S49" s="8" t="s">
        <v>24</v>
      </c>
      <c r="T49" s="9" t="e">
        <f t="shared" si="1"/>
        <v>#VALUE!</v>
      </c>
      <c r="U49" s="9" t="e">
        <f t="shared" si="1"/>
        <v>#VALUE!</v>
      </c>
    </row>
    <row r="50" spans="1:21" ht="15.75" customHeight="1" x14ac:dyDescent="0.35">
      <c r="A50" s="64">
        <v>85361</v>
      </c>
      <c r="B50" s="65" t="s">
        <v>72</v>
      </c>
      <c r="C50" s="72" t="s">
        <v>69</v>
      </c>
      <c r="D50" s="73"/>
      <c r="E50" s="73"/>
      <c r="F50" s="73"/>
      <c r="G50" s="73"/>
      <c r="H50" s="73"/>
      <c r="I50" s="74"/>
      <c r="J50" s="75">
        <v>0</v>
      </c>
      <c r="K50" s="75" t="s">
        <v>24</v>
      </c>
      <c r="L50" s="75" t="s">
        <v>62</v>
      </c>
      <c r="M50" s="75"/>
      <c r="N50" s="75"/>
      <c r="O50" s="69">
        <f t="shared" si="0"/>
        <v>0</v>
      </c>
      <c r="Q50" s="70"/>
      <c r="R50" s="10"/>
      <c r="S50" s="11"/>
      <c r="T50" s="9">
        <f t="shared" si="1"/>
        <v>0</v>
      </c>
      <c r="U50" s="9">
        <f t="shared" si="1"/>
        <v>0</v>
      </c>
    </row>
    <row r="51" spans="1:21" ht="15.5" x14ac:dyDescent="0.35">
      <c r="A51" s="64">
        <v>85363</v>
      </c>
      <c r="B51" s="65" t="s">
        <v>73</v>
      </c>
      <c r="C51" s="66">
        <v>148</v>
      </c>
      <c r="D51" s="66">
        <v>5</v>
      </c>
      <c r="E51" s="66">
        <v>0</v>
      </c>
      <c r="F51" s="66">
        <v>0</v>
      </c>
      <c r="G51" s="66">
        <v>1</v>
      </c>
      <c r="H51" s="71">
        <v>1.2730640225187122</v>
      </c>
      <c r="I51" s="66">
        <v>188.41347533276939</v>
      </c>
      <c r="J51" s="66">
        <v>5</v>
      </c>
      <c r="K51" s="68" t="s">
        <v>24</v>
      </c>
      <c r="L51" s="66">
        <v>389</v>
      </c>
      <c r="M51" s="66"/>
      <c r="N51" s="66"/>
      <c r="O51" s="69">
        <f t="shared" si="0"/>
        <v>582.41347533276939</v>
      </c>
      <c r="Q51" s="70"/>
      <c r="R51" s="7">
        <v>1.2810081961347051</v>
      </c>
      <c r="S51" s="8">
        <v>212.64736055836104</v>
      </c>
      <c r="T51" s="9">
        <f t="shared" si="1"/>
        <v>-7.9441736159928666E-3</v>
      </c>
      <c r="U51" s="9">
        <f t="shared" si="1"/>
        <v>-24.233885225591649</v>
      </c>
    </row>
    <row r="52" spans="1:21" ht="15.5" x14ac:dyDescent="0.35">
      <c r="A52" s="64">
        <v>85364</v>
      </c>
      <c r="B52" s="65" t="s">
        <v>74</v>
      </c>
      <c r="C52" s="66">
        <v>48</v>
      </c>
      <c r="D52" s="66">
        <v>7</v>
      </c>
      <c r="E52" s="66">
        <v>2</v>
      </c>
      <c r="F52" s="66">
        <v>0</v>
      </c>
      <c r="G52" s="66">
        <v>0</v>
      </c>
      <c r="H52" s="71">
        <v>1.2730640225187122</v>
      </c>
      <c r="I52" s="66">
        <v>61.107073080898189</v>
      </c>
      <c r="J52" s="66">
        <v>1</v>
      </c>
      <c r="K52" s="68" t="s">
        <v>24</v>
      </c>
      <c r="L52" s="66">
        <v>3</v>
      </c>
      <c r="M52" s="66"/>
      <c r="N52" s="66"/>
      <c r="O52" s="69">
        <f t="shared" si="0"/>
        <v>65.107073080898189</v>
      </c>
      <c r="Q52" s="70"/>
      <c r="R52" s="7">
        <v>1.2810081961347051</v>
      </c>
      <c r="S52" s="8">
        <v>61.488393414465847</v>
      </c>
      <c r="T52" s="9">
        <f t="shared" si="1"/>
        <v>-7.9441736159928666E-3</v>
      </c>
      <c r="U52" s="9">
        <f t="shared" si="1"/>
        <v>-0.3813203335676576</v>
      </c>
    </row>
    <row r="53" spans="1:21" ht="15.5" x14ac:dyDescent="0.35">
      <c r="A53" s="64">
        <v>85365</v>
      </c>
      <c r="B53" s="65" t="s">
        <v>75</v>
      </c>
      <c r="C53" s="66" t="s">
        <v>24</v>
      </c>
      <c r="D53" s="66" t="s">
        <v>24</v>
      </c>
      <c r="E53" s="66" t="s">
        <v>24</v>
      </c>
      <c r="F53" s="66" t="s">
        <v>24</v>
      </c>
      <c r="G53" s="66" t="s">
        <v>24</v>
      </c>
      <c r="H53" s="67" t="s">
        <v>24</v>
      </c>
      <c r="I53" s="66" t="s">
        <v>24</v>
      </c>
      <c r="J53" s="66">
        <v>9</v>
      </c>
      <c r="K53" s="68" t="s">
        <v>24</v>
      </c>
      <c r="L53" s="66">
        <v>215</v>
      </c>
      <c r="M53" s="66"/>
      <c r="N53" s="66"/>
      <c r="O53" s="69">
        <f t="shared" si="0"/>
        <v>224</v>
      </c>
      <c r="Q53" s="70"/>
      <c r="R53" s="7" t="s">
        <v>24</v>
      </c>
      <c r="S53" s="8" t="s">
        <v>24</v>
      </c>
      <c r="T53" s="9" t="e">
        <f t="shared" si="1"/>
        <v>#VALUE!</v>
      </c>
      <c r="U53" s="9" t="e">
        <f t="shared" si="1"/>
        <v>#VALUE!</v>
      </c>
    </row>
    <row r="54" spans="1:21" ht="15.5" x14ac:dyDescent="0.35">
      <c r="A54" s="64">
        <v>85366</v>
      </c>
      <c r="B54" s="65" t="s">
        <v>76</v>
      </c>
      <c r="C54" s="66" t="s">
        <v>24</v>
      </c>
      <c r="D54" s="66" t="s">
        <v>24</v>
      </c>
      <c r="E54" s="66" t="s">
        <v>24</v>
      </c>
      <c r="F54" s="66" t="s">
        <v>24</v>
      </c>
      <c r="G54" s="66" t="s">
        <v>24</v>
      </c>
      <c r="H54" s="67" t="s">
        <v>24</v>
      </c>
      <c r="I54" s="66" t="s">
        <v>24</v>
      </c>
      <c r="J54" s="66">
        <v>1</v>
      </c>
      <c r="K54" s="68" t="s">
        <v>24</v>
      </c>
      <c r="L54" s="66">
        <v>19</v>
      </c>
      <c r="M54" s="66"/>
      <c r="N54" s="66"/>
      <c r="O54" s="69">
        <f t="shared" si="0"/>
        <v>20</v>
      </c>
      <c r="Q54" s="70"/>
      <c r="R54" s="7" t="s">
        <v>24</v>
      </c>
      <c r="S54" s="8" t="s">
        <v>24</v>
      </c>
      <c r="T54" s="9" t="e">
        <f t="shared" si="1"/>
        <v>#VALUE!</v>
      </c>
      <c r="U54" s="9" t="e">
        <f t="shared" si="1"/>
        <v>#VALUE!</v>
      </c>
    </row>
    <row r="55" spans="1:21" ht="15.5" x14ac:dyDescent="0.35">
      <c r="A55" s="64">
        <v>85368</v>
      </c>
      <c r="B55" s="65" t="s">
        <v>77</v>
      </c>
      <c r="C55" s="66" t="s">
        <v>24</v>
      </c>
      <c r="D55" s="66" t="s">
        <v>24</v>
      </c>
      <c r="E55" s="66" t="s">
        <v>24</v>
      </c>
      <c r="F55" s="66" t="s">
        <v>24</v>
      </c>
      <c r="G55" s="66" t="s">
        <v>24</v>
      </c>
      <c r="H55" s="67" t="s">
        <v>24</v>
      </c>
      <c r="I55" s="66" t="s">
        <v>24</v>
      </c>
      <c r="J55" s="66">
        <v>0</v>
      </c>
      <c r="K55" s="68" t="s">
        <v>24</v>
      </c>
      <c r="L55" s="66">
        <v>2</v>
      </c>
      <c r="M55" s="66"/>
      <c r="N55" s="66"/>
      <c r="O55" s="69">
        <f t="shared" si="0"/>
        <v>2</v>
      </c>
      <c r="Q55" s="70"/>
      <c r="R55" s="7" t="s">
        <v>24</v>
      </c>
      <c r="S55" s="8" t="s">
        <v>24</v>
      </c>
      <c r="T55" s="9" t="e">
        <f t="shared" si="1"/>
        <v>#VALUE!</v>
      </c>
      <c r="U55" s="9" t="e">
        <f t="shared" si="1"/>
        <v>#VALUE!</v>
      </c>
    </row>
    <row r="56" spans="1:21" ht="15.5" x14ac:dyDescent="0.35">
      <c r="A56" s="64">
        <v>85369</v>
      </c>
      <c r="B56" s="65" t="s">
        <v>78</v>
      </c>
      <c r="C56" s="66" t="s">
        <v>24</v>
      </c>
      <c r="D56" s="66" t="s">
        <v>24</v>
      </c>
      <c r="E56" s="66" t="s">
        <v>24</v>
      </c>
      <c r="F56" s="66" t="s">
        <v>24</v>
      </c>
      <c r="G56" s="66" t="s">
        <v>24</v>
      </c>
      <c r="H56" s="67" t="s">
        <v>24</v>
      </c>
      <c r="I56" s="66" t="s">
        <v>24</v>
      </c>
      <c r="J56" s="66">
        <v>6</v>
      </c>
      <c r="K56" s="68" t="s">
        <v>24</v>
      </c>
      <c r="L56" s="66">
        <v>160</v>
      </c>
      <c r="M56" s="66"/>
      <c r="N56" s="66"/>
      <c r="O56" s="69">
        <f t="shared" si="0"/>
        <v>166</v>
      </c>
      <c r="Q56" s="70"/>
      <c r="R56" s="7" t="s">
        <v>24</v>
      </c>
      <c r="S56" s="8" t="s">
        <v>24</v>
      </c>
      <c r="T56" s="9" t="e">
        <f t="shared" si="1"/>
        <v>#VALUE!</v>
      </c>
      <c r="U56" s="9" t="e">
        <f t="shared" si="1"/>
        <v>#VALUE!</v>
      </c>
    </row>
    <row r="57" spans="1:21" ht="15.5" x14ac:dyDescent="0.35">
      <c r="A57" s="64">
        <v>85371</v>
      </c>
      <c r="B57" s="65" t="s">
        <v>79</v>
      </c>
      <c r="C57" s="66" t="s">
        <v>24</v>
      </c>
      <c r="D57" s="66" t="s">
        <v>24</v>
      </c>
      <c r="E57" s="66" t="s">
        <v>24</v>
      </c>
      <c r="F57" s="66" t="s">
        <v>24</v>
      </c>
      <c r="G57" s="66" t="s">
        <v>24</v>
      </c>
      <c r="H57" s="67" t="s">
        <v>24</v>
      </c>
      <c r="I57" s="66" t="s">
        <v>24</v>
      </c>
      <c r="J57" s="66">
        <v>0</v>
      </c>
      <c r="K57" s="68" t="s">
        <v>24</v>
      </c>
      <c r="L57" s="66">
        <v>11</v>
      </c>
      <c r="M57" s="66"/>
      <c r="N57" s="66"/>
      <c r="O57" s="69">
        <f t="shared" si="0"/>
        <v>11</v>
      </c>
      <c r="Q57" s="70"/>
      <c r="R57" s="7" t="s">
        <v>24</v>
      </c>
      <c r="S57" s="8" t="s">
        <v>24</v>
      </c>
      <c r="T57" s="9" t="e">
        <f t="shared" si="1"/>
        <v>#VALUE!</v>
      </c>
      <c r="U57" s="9" t="e">
        <f t="shared" si="1"/>
        <v>#VALUE!</v>
      </c>
    </row>
    <row r="58" spans="1:21" ht="15.5" x14ac:dyDescent="0.35">
      <c r="A58" s="64">
        <v>85372</v>
      </c>
      <c r="B58" s="65" t="s">
        <v>80</v>
      </c>
      <c r="C58" s="66">
        <v>8</v>
      </c>
      <c r="D58" s="66">
        <v>0</v>
      </c>
      <c r="E58" s="66">
        <v>0</v>
      </c>
      <c r="F58" s="66">
        <v>0</v>
      </c>
      <c r="G58" s="66">
        <v>0</v>
      </c>
      <c r="H58" s="71">
        <v>1.2730640225187122</v>
      </c>
      <c r="I58" s="66">
        <v>10.184512180149698</v>
      </c>
      <c r="J58" s="66">
        <v>1</v>
      </c>
      <c r="K58" s="68" t="s">
        <v>24</v>
      </c>
      <c r="L58" s="66">
        <v>3</v>
      </c>
      <c r="M58" s="66"/>
      <c r="N58" s="66"/>
      <c r="O58" s="69">
        <f t="shared" si="0"/>
        <v>14.184512180149698</v>
      </c>
      <c r="Q58" s="70"/>
      <c r="R58" s="7">
        <v>1.2810081961347051</v>
      </c>
      <c r="S58" s="8">
        <v>2.5620163922694101</v>
      </c>
      <c r="T58" s="9">
        <f t="shared" si="1"/>
        <v>-7.9441736159928666E-3</v>
      </c>
      <c r="U58" s="9">
        <f t="shared" si="1"/>
        <v>7.6224957878802879</v>
      </c>
    </row>
    <row r="59" spans="1:21" ht="15.5" x14ac:dyDescent="0.35">
      <c r="A59" s="64">
        <v>85380</v>
      </c>
      <c r="B59" s="65" t="s">
        <v>81</v>
      </c>
      <c r="C59" s="66">
        <v>262</v>
      </c>
      <c r="D59" s="66">
        <v>2</v>
      </c>
      <c r="E59" s="66">
        <v>0</v>
      </c>
      <c r="F59" s="66">
        <v>0</v>
      </c>
      <c r="G59" s="66">
        <v>0</v>
      </c>
      <c r="H59" s="71">
        <v>1.2730640225187122</v>
      </c>
      <c r="I59" s="66">
        <v>333.54277389990261</v>
      </c>
      <c r="J59" s="66">
        <v>11</v>
      </c>
      <c r="K59" s="68" t="s">
        <v>24</v>
      </c>
      <c r="L59" s="66">
        <v>124</v>
      </c>
      <c r="M59" s="66"/>
      <c r="N59" s="66"/>
      <c r="O59" s="69">
        <f t="shared" si="0"/>
        <v>468.54277389990261</v>
      </c>
      <c r="P59" s="70"/>
      <c r="Q59" s="70"/>
      <c r="R59" s="7">
        <v>1.2810081961347051</v>
      </c>
      <c r="S59" s="8">
        <v>370.21136868292979</v>
      </c>
      <c r="T59" s="9">
        <f t="shared" si="1"/>
        <v>-7.9441736159928666E-3</v>
      </c>
      <c r="U59" s="9">
        <f t="shared" si="1"/>
        <v>-36.668594783027174</v>
      </c>
    </row>
    <row r="60" spans="1:21" ht="15.5" customHeight="1" x14ac:dyDescent="0.35">
      <c r="A60" s="64">
        <v>85381</v>
      </c>
      <c r="B60" s="65" t="s">
        <v>82</v>
      </c>
      <c r="C60" s="66" t="s">
        <v>24</v>
      </c>
      <c r="D60" s="66" t="s">
        <v>24</v>
      </c>
      <c r="E60" s="66" t="s">
        <v>24</v>
      </c>
      <c r="F60" s="66" t="s">
        <v>24</v>
      </c>
      <c r="G60" s="66" t="s">
        <v>24</v>
      </c>
      <c r="H60" s="67"/>
      <c r="I60" s="66"/>
      <c r="J60" s="76">
        <v>0</v>
      </c>
      <c r="K60" s="76" t="s">
        <v>24</v>
      </c>
      <c r="L60" s="77">
        <v>2</v>
      </c>
      <c r="M60" s="76"/>
      <c r="N60" s="76"/>
      <c r="O60" s="69">
        <f t="shared" si="0"/>
        <v>2</v>
      </c>
      <c r="Q60" s="70"/>
      <c r="R60" s="10"/>
      <c r="S60" s="11"/>
      <c r="T60" s="9">
        <f t="shared" si="1"/>
        <v>0</v>
      </c>
      <c r="U60" s="9">
        <f t="shared" si="1"/>
        <v>0</v>
      </c>
    </row>
    <row r="61" spans="1:21" ht="15.5" x14ac:dyDescent="0.35">
      <c r="A61" s="64">
        <v>85382</v>
      </c>
      <c r="B61" s="65" t="s">
        <v>83</v>
      </c>
      <c r="C61" s="66" t="s">
        <v>24</v>
      </c>
      <c r="D61" s="66" t="s">
        <v>24</v>
      </c>
      <c r="E61" s="66" t="s">
        <v>24</v>
      </c>
      <c r="F61" s="66" t="s">
        <v>24</v>
      </c>
      <c r="G61" s="66" t="s">
        <v>24</v>
      </c>
      <c r="H61" s="67"/>
      <c r="I61" s="66" t="s">
        <v>24</v>
      </c>
      <c r="J61" s="66">
        <v>1</v>
      </c>
      <c r="K61" s="68" t="s">
        <v>24</v>
      </c>
      <c r="L61" s="66">
        <v>10</v>
      </c>
      <c r="M61" s="66"/>
      <c r="N61" s="66"/>
      <c r="O61" s="69">
        <f t="shared" si="0"/>
        <v>11</v>
      </c>
      <c r="Q61" s="70"/>
      <c r="R61" s="7"/>
      <c r="S61" s="8" t="s">
        <v>24</v>
      </c>
      <c r="T61" s="9">
        <f t="shared" si="1"/>
        <v>0</v>
      </c>
      <c r="U61" s="9" t="e">
        <f t="shared" si="1"/>
        <v>#VALUE!</v>
      </c>
    </row>
    <row r="62" spans="1:21" ht="15.5" x14ac:dyDescent="0.35">
      <c r="A62" s="64">
        <v>85384</v>
      </c>
      <c r="B62" s="65" t="s">
        <v>84</v>
      </c>
      <c r="C62" s="66"/>
      <c r="D62" s="66"/>
      <c r="E62" s="66"/>
      <c r="F62" s="66"/>
      <c r="G62" s="66"/>
      <c r="H62" s="67"/>
      <c r="I62" s="66"/>
      <c r="J62" s="66">
        <v>0</v>
      </c>
      <c r="K62" s="68" t="s">
        <v>24</v>
      </c>
      <c r="L62" s="66">
        <v>15</v>
      </c>
      <c r="M62" s="66"/>
      <c r="N62" s="66"/>
      <c r="O62" s="69">
        <f t="shared" si="0"/>
        <v>15</v>
      </c>
      <c r="Q62" s="70"/>
      <c r="R62" s="7"/>
      <c r="S62" s="8"/>
      <c r="T62" s="9">
        <f t="shared" si="1"/>
        <v>0</v>
      </c>
      <c r="U62" s="9">
        <f t="shared" si="1"/>
        <v>0</v>
      </c>
    </row>
    <row r="63" spans="1:21" ht="15.5" x14ac:dyDescent="0.35">
      <c r="A63" s="64">
        <v>85385</v>
      </c>
      <c r="B63" s="65" t="s">
        <v>85</v>
      </c>
      <c r="C63" s="72" t="s">
        <v>69</v>
      </c>
      <c r="D63" s="73"/>
      <c r="E63" s="73"/>
      <c r="F63" s="73"/>
      <c r="G63" s="73"/>
      <c r="H63" s="73"/>
      <c r="I63" s="74"/>
      <c r="J63" s="66">
        <v>39</v>
      </c>
      <c r="K63" s="68" t="s">
        <v>24</v>
      </c>
      <c r="L63" s="66">
        <v>94</v>
      </c>
      <c r="M63" s="66"/>
      <c r="N63" s="66"/>
      <c r="O63" s="69">
        <f t="shared" ref="O63" si="2">SUM(I63:N63)</f>
        <v>133</v>
      </c>
      <c r="Q63" s="70"/>
      <c r="R63" s="7">
        <v>1.0935828877005347</v>
      </c>
      <c r="S63" s="8">
        <v>836.59090909090901</v>
      </c>
      <c r="T63" s="9">
        <f t="shared" si="1"/>
        <v>-1.0935828877005347</v>
      </c>
      <c r="U63" s="9">
        <f t="shared" si="1"/>
        <v>-836.59090909090901</v>
      </c>
    </row>
    <row r="64" spans="1:21" ht="15.5" x14ac:dyDescent="0.35">
      <c r="A64" s="64"/>
      <c r="B64" s="65" t="s">
        <v>86</v>
      </c>
      <c r="C64" s="66" t="s">
        <v>24</v>
      </c>
      <c r="D64" s="66" t="s">
        <v>24</v>
      </c>
      <c r="E64" s="66" t="s">
        <v>24</v>
      </c>
      <c r="F64" s="66" t="s">
        <v>24</v>
      </c>
      <c r="G64" s="66" t="s">
        <v>24</v>
      </c>
      <c r="H64" s="67" t="s">
        <v>24</v>
      </c>
      <c r="I64" s="66" t="s">
        <v>24</v>
      </c>
      <c r="J64" s="66">
        <v>0</v>
      </c>
      <c r="K64" s="68" t="s">
        <v>24</v>
      </c>
      <c r="L64" s="66" t="s">
        <v>24</v>
      </c>
      <c r="M64" s="66"/>
      <c r="N64" s="66">
        <v>4117</v>
      </c>
      <c r="O64" s="69">
        <f t="shared" si="0"/>
        <v>4117</v>
      </c>
      <c r="Q64" s="70"/>
      <c r="R64" s="7" t="s">
        <v>24</v>
      </c>
      <c r="S64" s="8" t="s">
        <v>24</v>
      </c>
      <c r="T64" s="9" t="e">
        <f t="shared" si="1"/>
        <v>#VALUE!</v>
      </c>
      <c r="U64" s="9" t="e">
        <f t="shared" si="1"/>
        <v>#VALUE!</v>
      </c>
    </row>
    <row r="65" spans="1:21" ht="15.5" x14ac:dyDescent="0.35">
      <c r="A65" s="64"/>
      <c r="B65" s="65" t="s">
        <v>87</v>
      </c>
      <c r="C65" s="66" t="s">
        <v>24</v>
      </c>
      <c r="D65" s="66" t="s">
        <v>24</v>
      </c>
      <c r="E65" s="66" t="s">
        <v>24</v>
      </c>
      <c r="F65" s="66" t="s">
        <v>24</v>
      </c>
      <c r="G65" s="66" t="s">
        <v>24</v>
      </c>
      <c r="H65" s="67" t="s">
        <v>24</v>
      </c>
      <c r="I65" s="66" t="s">
        <v>24</v>
      </c>
      <c r="J65" s="66">
        <v>0</v>
      </c>
      <c r="K65" s="68" t="s">
        <v>24</v>
      </c>
      <c r="L65" s="66" t="s">
        <v>24</v>
      </c>
      <c r="M65" s="66"/>
      <c r="N65" s="66">
        <v>3364</v>
      </c>
      <c r="O65" s="69">
        <f t="shared" si="0"/>
        <v>3364</v>
      </c>
      <c r="Q65" s="70"/>
      <c r="R65" s="7" t="s">
        <v>24</v>
      </c>
      <c r="S65" s="8" t="s">
        <v>24</v>
      </c>
      <c r="T65" s="9" t="e">
        <f t="shared" si="1"/>
        <v>#VALUE!</v>
      </c>
      <c r="U65" s="9" t="e">
        <f t="shared" si="1"/>
        <v>#VALUE!</v>
      </c>
    </row>
    <row r="66" spans="1:21" ht="15.5" x14ac:dyDescent="0.35">
      <c r="A66" s="64"/>
      <c r="B66" s="65" t="s">
        <v>88</v>
      </c>
      <c r="C66" s="66" t="s">
        <v>24</v>
      </c>
      <c r="D66" s="66" t="s">
        <v>24</v>
      </c>
      <c r="E66" s="66" t="s">
        <v>24</v>
      </c>
      <c r="F66" s="66" t="s">
        <v>24</v>
      </c>
      <c r="G66" s="66" t="s">
        <v>24</v>
      </c>
      <c r="H66" s="67" t="s">
        <v>24</v>
      </c>
      <c r="I66" s="66" t="s">
        <v>24</v>
      </c>
      <c r="J66" s="66">
        <v>0</v>
      </c>
      <c r="K66" s="68" t="s">
        <v>24</v>
      </c>
      <c r="L66" s="66" t="s">
        <v>24</v>
      </c>
      <c r="M66" s="66"/>
      <c r="N66" s="66">
        <v>1661</v>
      </c>
      <c r="O66" s="69">
        <f t="shared" si="0"/>
        <v>1661</v>
      </c>
      <c r="Q66" s="70"/>
      <c r="R66" s="7" t="s">
        <v>24</v>
      </c>
      <c r="S66" s="8" t="s">
        <v>24</v>
      </c>
      <c r="T66" s="9" t="e">
        <f t="shared" si="1"/>
        <v>#VALUE!</v>
      </c>
      <c r="U66" s="9" t="e">
        <f t="shared" si="1"/>
        <v>#VALUE!</v>
      </c>
    </row>
    <row r="67" spans="1:21" ht="15.5" x14ac:dyDescent="0.35">
      <c r="A67" s="64"/>
      <c r="B67" s="65" t="s">
        <v>89</v>
      </c>
      <c r="C67" s="66" t="s">
        <v>24</v>
      </c>
      <c r="D67" s="66" t="s">
        <v>24</v>
      </c>
      <c r="E67" s="66" t="s">
        <v>24</v>
      </c>
      <c r="F67" s="66" t="s">
        <v>24</v>
      </c>
      <c r="G67" s="66" t="s">
        <v>24</v>
      </c>
      <c r="H67" s="67" t="s">
        <v>24</v>
      </c>
      <c r="I67" s="66" t="s">
        <v>24</v>
      </c>
      <c r="J67" s="66">
        <v>0</v>
      </c>
      <c r="K67" s="68" t="s">
        <v>24</v>
      </c>
      <c r="L67" s="66" t="s">
        <v>24</v>
      </c>
      <c r="M67" s="66"/>
      <c r="N67" s="66">
        <v>2864</v>
      </c>
      <c r="O67" s="69">
        <f t="shared" si="0"/>
        <v>2864</v>
      </c>
      <c r="Q67" s="70"/>
      <c r="R67" s="7" t="s">
        <v>24</v>
      </c>
      <c r="S67" s="8" t="s">
        <v>24</v>
      </c>
      <c r="T67" s="9" t="e">
        <f t="shared" si="1"/>
        <v>#VALUE!</v>
      </c>
      <c r="U67" s="9" t="e">
        <f t="shared" si="1"/>
        <v>#VALUE!</v>
      </c>
    </row>
    <row r="68" spans="1:21" ht="15.5" x14ac:dyDescent="0.35">
      <c r="A68" s="64"/>
      <c r="B68" s="65" t="s">
        <v>90</v>
      </c>
      <c r="C68" s="66" t="s">
        <v>24</v>
      </c>
      <c r="D68" s="66" t="s">
        <v>24</v>
      </c>
      <c r="E68" s="66" t="s">
        <v>24</v>
      </c>
      <c r="F68" s="66" t="s">
        <v>24</v>
      </c>
      <c r="G68" s="66" t="s">
        <v>24</v>
      </c>
      <c r="H68" s="67" t="s">
        <v>24</v>
      </c>
      <c r="I68" s="66" t="s">
        <v>24</v>
      </c>
      <c r="J68" s="66">
        <v>0</v>
      </c>
      <c r="K68" s="68" t="s">
        <v>24</v>
      </c>
      <c r="L68" s="66" t="s">
        <v>24</v>
      </c>
      <c r="M68" s="66"/>
      <c r="N68" s="66">
        <v>1415</v>
      </c>
      <c r="O68" s="69">
        <f t="shared" ref="O68:O69" si="3">SUM(I68:N68)</f>
        <v>1415</v>
      </c>
      <c r="Q68" s="70"/>
      <c r="R68" s="7" t="s">
        <v>24</v>
      </c>
      <c r="S68" s="8" t="s">
        <v>24</v>
      </c>
      <c r="T68" s="9" t="e">
        <f t="shared" ref="T68:U69" si="4">H68-R68</f>
        <v>#VALUE!</v>
      </c>
      <c r="U68" s="9" t="e">
        <f t="shared" si="4"/>
        <v>#VALUE!</v>
      </c>
    </row>
    <row r="69" spans="1:21" ht="15.5" x14ac:dyDescent="0.35">
      <c r="A69" s="64"/>
      <c r="B69" s="65" t="s">
        <v>91</v>
      </c>
      <c r="C69" s="66" t="s">
        <v>24</v>
      </c>
      <c r="D69" s="66" t="s">
        <v>24</v>
      </c>
      <c r="E69" s="66" t="s">
        <v>24</v>
      </c>
      <c r="F69" s="66" t="s">
        <v>24</v>
      </c>
      <c r="G69" s="66" t="s">
        <v>24</v>
      </c>
      <c r="H69" s="67" t="s">
        <v>24</v>
      </c>
      <c r="I69" s="66" t="s">
        <v>24</v>
      </c>
      <c r="J69" s="66">
        <v>0</v>
      </c>
      <c r="K69" s="68" t="s">
        <v>24</v>
      </c>
      <c r="L69" s="66" t="s">
        <v>24</v>
      </c>
      <c r="M69" s="66"/>
      <c r="N69" s="66">
        <v>1453</v>
      </c>
      <c r="O69" s="69">
        <f t="shared" si="3"/>
        <v>1453</v>
      </c>
      <c r="Q69" s="70"/>
      <c r="R69" s="7" t="s">
        <v>24</v>
      </c>
      <c r="S69" s="8" t="s">
        <v>24</v>
      </c>
      <c r="T69" s="9" t="e">
        <f t="shared" si="4"/>
        <v>#VALUE!</v>
      </c>
      <c r="U69" s="9" t="e">
        <f t="shared" si="4"/>
        <v>#VALUE!</v>
      </c>
    </row>
    <row r="70" spans="1:21" x14ac:dyDescent="0.35">
      <c r="A70" s="78"/>
      <c r="B70" s="79" t="s">
        <v>92</v>
      </c>
      <c r="C70" s="80">
        <f>SUM(C3:C69)</f>
        <v>18317</v>
      </c>
      <c r="D70" s="80">
        <f>SUM(D3:D69)</f>
        <v>1710</v>
      </c>
      <c r="E70" s="80">
        <f>SUM(E3:E69)</f>
        <v>445</v>
      </c>
      <c r="F70" s="80">
        <f>SUM(F3:F69)</f>
        <v>804</v>
      </c>
      <c r="G70" s="80">
        <f>SUM(G3:G69)</f>
        <v>178</v>
      </c>
      <c r="H70" s="81"/>
      <c r="I70" s="80">
        <f>SUM(I3:I69)</f>
        <v>23318.713700475251</v>
      </c>
      <c r="J70" s="80">
        <f t="shared" ref="J70:O70" si="5">SUM(J3:J69)</f>
        <v>1954</v>
      </c>
      <c r="K70" s="80">
        <f t="shared" si="5"/>
        <v>21701</v>
      </c>
      <c r="L70" s="80">
        <f t="shared" si="5"/>
        <v>13352</v>
      </c>
      <c r="M70" s="80">
        <f t="shared" si="5"/>
        <v>14699</v>
      </c>
      <c r="N70" s="80">
        <f t="shared" si="5"/>
        <v>14874</v>
      </c>
      <c r="O70" s="80">
        <f t="shared" si="5"/>
        <v>89898.713700475229</v>
      </c>
      <c r="P70" s="70"/>
      <c r="Q70" s="70"/>
      <c r="R70" s="5">
        <v>1.2810081961347051</v>
      </c>
      <c r="S70" s="12">
        <f>SUM(S3:S69)</f>
        <v>22622.604743738892</v>
      </c>
      <c r="U70" s="9">
        <f>I70-S70</f>
        <v>696.10895673635969</v>
      </c>
    </row>
    <row r="71" spans="1:21" ht="15" thickBot="1" x14ac:dyDescent="0.4">
      <c r="A71" s="82"/>
      <c r="B71" s="83"/>
      <c r="C71" s="84"/>
      <c r="D71" s="84"/>
      <c r="E71" s="84" t="s">
        <v>93</v>
      </c>
      <c r="F71" s="84"/>
      <c r="G71" s="84"/>
      <c r="H71" s="85">
        <v>1.2730640225187122</v>
      </c>
      <c r="I71" s="86">
        <v>0.25938873584074401</v>
      </c>
      <c r="J71" s="86">
        <v>2.1735572396623402E-2</v>
      </c>
      <c r="K71" s="86">
        <v>0.24139388770681905</v>
      </c>
      <c r="L71" s="86">
        <v>0.14852270350036625</v>
      </c>
      <c r="M71" s="86">
        <v>0.16350623268063838</v>
      </c>
      <c r="N71" s="86">
        <v>0.16545286787480884</v>
      </c>
      <c r="O71" s="87">
        <v>1</v>
      </c>
      <c r="P71" s="70"/>
    </row>
    <row r="72" spans="1:21" ht="15" thickTop="1" x14ac:dyDescent="0.35"/>
    <row r="73" spans="1:21" x14ac:dyDescent="0.35">
      <c r="A73" s="89" t="s">
        <v>94</v>
      </c>
      <c r="B73" s="90" t="s">
        <v>95</v>
      </c>
      <c r="C73" s="90"/>
      <c r="D73" s="90"/>
      <c r="E73" s="90"/>
      <c r="F73" s="90"/>
      <c r="G73" s="90"/>
      <c r="H73" s="90"/>
      <c r="I73" s="90"/>
      <c r="J73" s="90"/>
      <c r="K73" s="90"/>
      <c r="L73" s="90"/>
      <c r="M73" s="90"/>
      <c r="N73" s="90"/>
      <c r="O73" s="90"/>
    </row>
    <row r="74" spans="1:21" x14ac:dyDescent="0.35">
      <c r="A74" s="91" t="s">
        <v>239</v>
      </c>
      <c r="B74" s="88"/>
      <c r="C74" s="88"/>
      <c r="D74" s="88"/>
      <c r="E74" s="88"/>
      <c r="F74" s="88"/>
      <c r="G74" s="88"/>
      <c r="H74" s="88"/>
      <c r="I74" s="88"/>
      <c r="J74" s="88"/>
      <c r="K74" s="88"/>
      <c r="L74" s="88"/>
      <c r="M74" s="88"/>
      <c r="N74" s="88"/>
      <c r="O74" s="88"/>
    </row>
    <row r="75" spans="1:21" x14ac:dyDescent="0.35">
      <c r="A75" s="92"/>
      <c r="B75" s="92"/>
      <c r="C75" s="92"/>
      <c r="D75" s="92"/>
      <c r="E75" s="92"/>
      <c r="F75" s="92"/>
      <c r="G75" s="92"/>
      <c r="H75" s="92"/>
      <c r="I75" s="92"/>
      <c r="J75" s="92"/>
      <c r="K75" s="92"/>
      <c r="L75" s="92"/>
      <c r="M75" s="92"/>
      <c r="N75" s="92"/>
      <c r="O75" s="92"/>
    </row>
    <row r="76" spans="1:21" x14ac:dyDescent="0.35">
      <c r="A76" s="92"/>
      <c r="B76" s="92"/>
      <c r="C76" s="92"/>
      <c r="D76" s="92"/>
      <c r="E76" s="92"/>
      <c r="F76" s="92"/>
      <c r="G76" s="92"/>
      <c r="H76" s="92"/>
      <c r="I76" s="92"/>
      <c r="J76" s="92"/>
      <c r="K76" s="92"/>
      <c r="L76" s="92"/>
      <c r="M76" s="92"/>
      <c r="N76" s="92"/>
      <c r="O76" s="92"/>
    </row>
    <row r="77" spans="1:21" x14ac:dyDescent="0.35">
      <c r="A77" s="92"/>
      <c r="B77" s="92"/>
      <c r="C77" s="92"/>
      <c r="D77" s="92"/>
      <c r="E77" s="92"/>
      <c r="F77" s="92"/>
      <c r="G77" s="92"/>
      <c r="H77" s="92"/>
      <c r="I77" s="92"/>
      <c r="J77" s="92"/>
      <c r="K77" s="92"/>
      <c r="L77" s="92"/>
      <c r="M77" s="92"/>
      <c r="N77" s="92"/>
      <c r="O77" s="92"/>
    </row>
    <row r="78" spans="1:21" x14ac:dyDescent="0.35">
      <c r="A78" s="92"/>
      <c r="B78" s="92"/>
      <c r="C78" s="92"/>
      <c r="D78" s="92"/>
      <c r="E78" s="92"/>
      <c r="F78" s="92"/>
      <c r="G78" s="92"/>
      <c r="H78" s="92"/>
      <c r="I78" s="92"/>
      <c r="J78" s="92"/>
      <c r="K78" s="92"/>
      <c r="L78" s="92"/>
      <c r="M78" s="92"/>
      <c r="N78" s="92"/>
      <c r="O78" s="92"/>
    </row>
    <row r="79" spans="1:21" x14ac:dyDescent="0.35">
      <c r="A79" s="92"/>
      <c r="B79" s="92"/>
      <c r="C79" s="92"/>
      <c r="D79" s="92"/>
      <c r="E79" s="92"/>
      <c r="F79" s="92"/>
      <c r="G79" s="92"/>
      <c r="H79" s="92"/>
      <c r="I79" s="92"/>
      <c r="J79" s="92"/>
      <c r="K79" s="92"/>
      <c r="L79" s="92"/>
      <c r="M79" s="92"/>
      <c r="N79" s="92"/>
      <c r="O79" s="92"/>
    </row>
  </sheetData>
  <mergeCells count="5">
    <mergeCell ref="A1:O1"/>
    <mergeCell ref="C47:I47"/>
    <mergeCell ref="C50:I50"/>
    <mergeCell ref="C63:I63"/>
    <mergeCell ref="B73:O73"/>
  </mergeCells>
  <pageMargins left="0.70866141732283472" right="0.70866141732283472" top="0.74803149606299213" bottom="0.74803149606299213" header="0.31496062992125984" footer="0.31496062992125984"/>
  <pageSetup paperSize="9" scale="50" orientation="portrait" r:id="rId1"/>
  <headerFooter>
    <oddHeader>&amp;C&amp;"Calibri,Regular"&amp;13SRAD Report No.2040 Transport Statistics Manchester 2019</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7EAF-CCAD-48AE-8831-A49EE71DB640}">
  <sheetPr>
    <pageSetUpPr fitToPage="1"/>
  </sheetPr>
  <dimension ref="A1:V85"/>
  <sheetViews>
    <sheetView zoomScale="75" zoomScaleNormal="75" zoomScalePageLayoutView="60" workbookViewId="0">
      <selection activeCell="Q14" sqref="Q14"/>
    </sheetView>
  </sheetViews>
  <sheetFormatPr defaultColWidth="9.1796875" defaultRowHeight="14.5" x14ac:dyDescent="0.35"/>
  <cols>
    <col min="1" max="1" width="7.7265625" style="88" customWidth="1"/>
    <col min="2" max="2" width="35.453125" style="58" customWidth="1"/>
    <col min="3" max="3" width="7" style="58" bestFit="1" customWidth="1"/>
    <col min="4" max="4" width="6.453125" style="58" customWidth="1"/>
    <col min="5" max="5" width="6.7265625" style="58" customWidth="1"/>
    <col min="6" max="6" width="8" style="58" customWidth="1"/>
    <col min="7" max="7" width="9" style="58" customWidth="1"/>
    <col min="8" max="8" width="10.54296875" style="58" customWidth="1"/>
    <col min="9" max="9" width="11.1796875" style="58" bestFit="1" customWidth="1"/>
    <col min="10" max="10" width="10.26953125" style="58" customWidth="1"/>
    <col min="11" max="11" width="10" style="58" customWidth="1"/>
    <col min="12" max="12" width="8.26953125" style="58" customWidth="1"/>
    <col min="13" max="13" width="8.54296875" style="58" customWidth="1"/>
    <col min="14" max="14" width="11.26953125" style="58" bestFit="1" customWidth="1"/>
    <col min="15" max="15" width="13.1796875" style="58" bestFit="1" customWidth="1"/>
    <col min="16" max="17" width="9.1796875" style="4"/>
    <col min="18" max="20" width="9.1796875" style="5"/>
    <col min="21" max="21" width="10.453125" style="5" bestFit="1" customWidth="1"/>
    <col min="22" max="16384" width="9.1796875" style="4"/>
  </cols>
  <sheetData>
    <row r="1" spans="1:21" ht="15" thickTop="1" x14ac:dyDescent="0.35">
      <c r="A1" s="54" t="s">
        <v>96</v>
      </c>
      <c r="B1" s="55"/>
      <c r="C1" s="55"/>
      <c r="D1" s="55"/>
      <c r="E1" s="55"/>
      <c r="F1" s="55"/>
      <c r="G1" s="55"/>
      <c r="H1" s="55"/>
      <c r="I1" s="55"/>
      <c r="J1" s="55"/>
      <c r="K1" s="55"/>
      <c r="L1" s="55"/>
      <c r="M1" s="55"/>
      <c r="N1" s="56"/>
      <c r="O1" s="57"/>
    </row>
    <row r="2" spans="1:21" ht="30" customHeight="1" x14ac:dyDescent="0.35">
      <c r="A2" s="59" t="s">
        <v>6</v>
      </c>
      <c r="B2" s="60" t="s">
        <v>7</v>
      </c>
      <c r="C2" s="61" t="s">
        <v>8</v>
      </c>
      <c r="D2" s="61" t="s">
        <v>9</v>
      </c>
      <c r="E2" s="61" t="s">
        <v>10</v>
      </c>
      <c r="F2" s="61" t="s">
        <v>11</v>
      </c>
      <c r="G2" s="62" t="s">
        <v>12</v>
      </c>
      <c r="H2" s="62" t="s">
        <v>13</v>
      </c>
      <c r="I2" s="62" t="s">
        <v>14</v>
      </c>
      <c r="J2" s="62" t="s">
        <v>15</v>
      </c>
      <c r="K2" s="62" t="s">
        <v>16</v>
      </c>
      <c r="L2" s="62" t="s">
        <v>17</v>
      </c>
      <c r="M2" s="62" t="s">
        <v>18</v>
      </c>
      <c r="N2" s="62" t="s">
        <v>19</v>
      </c>
      <c r="O2" s="63" t="s">
        <v>20</v>
      </c>
    </row>
    <row r="3" spans="1:21" ht="15.5" x14ac:dyDescent="0.35">
      <c r="A3" s="64">
        <v>85301</v>
      </c>
      <c r="B3" s="65" t="s">
        <v>21</v>
      </c>
      <c r="C3" s="66">
        <v>633</v>
      </c>
      <c r="D3" s="66">
        <v>86</v>
      </c>
      <c r="E3" s="66">
        <v>18</v>
      </c>
      <c r="F3" s="66">
        <v>27</v>
      </c>
      <c r="G3" s="66">
        <v>3</v>
      </c>
      <c r="H3" s="67">
        <v>1.5352564102564104</v>
      </c>
      <c r="I3" s="66">
        <v>971.81730769230774</v>
      </c>
      <c r="J3" s="66">
        <v>27</v>
      </c>
      <c r="K3" s="68">
        <v>456</v>
      </c>
      <c r="L3" s="66">
        <v>353</v>
      </c>
      <c r="M3" s="66"/>
      <c r="N3" s="66"/>
      <c r="O3" s="69">
        <f>SUM(I3:N3)</f>
        <v>1807.8173076923076</v>
      </c>
      <c r="Q3" s="6"/>
      <c r="R3" s="7">
        <v>1.5912408759124088</v>
      </c>
      <c r="S3" s="8">
        <v>873.59124087591249</v>
      </c>
      <c r="T3" s="9">
        <f>H3-R3</f>
        <v>-5.5984465655998461E-2</v>
      </c>
      <c r="U3" s="9">
        <f>I3-S3</f>
        <v>98.226066816395246</v>
      </c>
    </row>
    <row r="4" spans="1:21" ht="15.5" x14ac:dyDescent="0.35">
      <c r="A4" s="64">
        <v>85302</v>
      </c>
      <c r="B4" s="65" t="s">
        <v>22</v>
      </c>
      <c r="C4" s="66">
        <v>393</v>
      </c>
      <c r="D4" s="66">
        <v>61</v>
      </c>
      <c r="E4" s="66">
        <v>16</v>
      </c>
      <c r="F4" s="66">
        <v>32</v>
      </c>
      <c r="G4" s="66">
        <v>2</v>
      </c>
      <c r="H4" s="67">
        <v>1.3938618925831201</v>
      </c>
      <c r="I4" s="66">
        <v>547.78772378516624</v>
      </c>
      <c r="J4" s="66">
        <v>12</v>
      </c>
      <c r="K4" s="68">
        <v>454</v>
      </c>
      <c r="L4" s="66">
        <v>393</v>
      </c>
      <c r="M4" s="66"/>
      <c r="N4" s="66"/>
      <c r="O4" s="69">
        <f t="shared" ref="O4:O67" si="0">SUM(I4:N4)</f>
        <v>1406.7877237851662</v>
      </c>
      <c r="Q4" s="6"/>
      <c r="R4" s="7">
        <v>1.5454545454545454</v>
      </c>
      <c r="S4" s="8">
        <v>548.63636363636363</v>
      </c>
      <c r="T4" s="9">
        <f t="shared" ref="T4:U67" si="1">H4-R4</f>
        <v>-0.15159265287142532</v>
      </c>
      <c r="U4" s="9">
        <f t="shared" si="1"/>
        <v>-0.84863985119739027</v>
      </c>
    </row>
    <row r="5" spans="1:21" ht="15.5" x14ac:dyDescent="0.35">
      <c r="A5" s="64">
        <v>85303</v>
      </c>
      <c r="B5" s="65" t="s">
        <v>97</v>
      </c>
      <c r="C5" s="66" t="s">
        <v>24</v>
      </c>
      <c r="D5" s="66" t="s">
        <v>24</v>
      </c>
      <c r="E5" s="66" t="s">
        <v>24</v>
      </c>
      <c r="F5" s="66" t="s">
        <v>24</v>
      </c>
      <c r="G5" s="66" t="s">
        <v>24</v>
      </c>
      <c r="H5" s="67"/>
      <c r="I5" s="66" t="s">
        <v>24</v>
      </c>
      <c r="J5" s="66">
        <v>3</v>
      </c>
      <c r="K5" s="68" t="s">
        <v>24</v>
      </c>
      <c r="L5" s="66">
        <v>284</v>
      </c>
      <c r="M5" s="66"/>
      <c r="N5" s="66"/>
      <c r="O5" s="69">
        <f t="shared" si="0"/>
        <v>287</v>
      </c>
      <c r="Q5" s="6"/>
      <c r="R5" s="7"/>
      <c r="S5" s="8" t="s">
        <v>24</v>
      </c>
      <c r="T5" s="9">
        <f t="shared" si="1"/>
        <v>0</v>
      </c>
      <c r="U5" s="9" t="e">
        <f t="shared" si="1"/>
        <v>#VALUE!</v>
      </c>
    </row>
    <row r="6" spans="1:21" ht="15.5" x14ac:dyDescent="0.35">
      <c r="A6" s="64">
        <v>85304</v>
      </c>
      <c r="B6" s="65" t="s">
        <v>25</v>
      </c>
      <c r="C6" s="66">
        <v>1257</v>
      </c>
      <c r="D6" s="66">
        <v>243</v>
      </c>
      <c r="E6" s="66">
        <v>74</v>
      </c>
      <c r="F6" s="66">
        <v>33</v>
      </c>
      <c r="G6" s="66">
        <v>4</v>
      </c>
      <c r="H6" s="67">
        <v>1.2067824648469809</v>
      </c>
      <c r="I6" s="66">
        <v>1516.9255583126551</v>
      </c>
      <c r="J6" s="66">
        <v>11</v>
      </c>
      <c r="K6" s="68">
        <v>1225</v>
      </c>
      <c r="L6" s="66">
        <v>250</v>
      </c>
      <c r="M6" s="66"/>
      <c r="N6" s="66"/>
      <c r="O6" s="69">
        <f t="shared" si="0"/>
        <v>3002.9255583126551</v>
      </c>
      <c r="Q6" s="6"/>
      <c r="R6" s="7">
        <v>1.492</v>
      </c>
      <c r="S6" s="8">
        <v>787.77599999999995</v>
      </c>
      <c r="T6" s="9">
        <f t="shared" si="1"/>
        <v>-0.28521753515301906</v>
      </c>
      <c r="U6" s="9">
        <f t="shared" si="1"/>
        <v>729.14955831265513</v>
      </c>
    </row>
    <row r="7" spans="1:21" ht="15.5" x14ac:dyDescent="0.35">
      <c r="A7" s="64">
        <v>85305</v>
      </c>
      <c r="B7" s="65" t="s">
        <v>26</v>
      </c>
      <c r="C7" s="66">
        <v>181</v>
      </c>
      <c r="D7" s="66">
        <v>36</v>
      </c>
      <c r="E7" s="66">
        <v>11</v>
      </c>
      <c r="F7" s="66">
        <v>0</v>
      </c>
      <c r="G7" s="66">
        <v>0</v>
      </c>
      <c r="H7" s="71">
        <v>1.3727328665934022</v>
      </c>
      <c r="I7" s="66">
        <v>248.46464885340581</v>
      </c>
      <c r="J7" s="66">
        <v>3</v>
      </c>
      <c r="K7" s="68" t="s">
        <v>24</v>
      </c>
      <c r="L7" s="66">
        <v>76</v>
      </c>
      <c r="M7" s="66"/>
      <c r="N7" s="66"/>
      <c r="O7" s="69">
        <f t="shared" si="0"/>
        <v>327.46464885340583</v>
      </c>
      <c r="Q7" s="6"/>
      <c r="R7" s="7">
        <v>1.4221681961251886</v>
      </c>
      <c r="S7" s="8">
        <v>292.96664840178886</v>
      </c>
      <c r="T7" s="9">
        <f t="shared" si="1"/>
        <v>-4.9435329531786421E-2</v>
      </c>
      <c r="U7" s="9">
        <f t="shared" si="1"/>
        <v>-44.501999548383054</v>
      </c>
    </row>
    <row r="8" spans="1:21" ht="15.5" x14ac:dyDescent="0.35">
      <c r="A8" s="64">
        <v>85306</v>
      </c>
      <c r="B8" s="65" t="s">
        <v>27</v>
      </c>
      <c r="C8" s="66">
        <v>87</v>
      </c>
      <c r="D8" s="66">
        <v>25</v>
      </c>
      <c r="E8" s="66">
        <v>7</v>
      </c>
      <c r="F8" s="66">
        <v>113</v>
      </c>
      <c r="G8" s="66">
        <v>0</v>
      </c>
      <c r="H8" s="71">
        <v>1.3727328665934022</v>
      </c>
      <c r="I8" s="66">
        <v>119.42775939362599</v>
      </c>
      <c r="J8" s="66">
        <v>15</v>
      </c>
      <c r="K8" s="68">
        <v>1280</v>
      </c>
      <c r="L8" s="66">
        <v>293</v>
      </c>
      <c r="M8" s="66"/>
      <c r="N8" s="66"/>
      <c r="O8" s="69">
        <f t="shared" si="0"/>
        <v>1707.427759393626</v>
      </c>
      <c r="Q8" s="6"/>
      <c r="R8" s="7">
        <v>1.4221681961251886</v>
      </c>
      <c r="S8" s="8">
        <v>137.95031502414329</v>
      </c>
      <c r="T8" s="9">
        <f t="shared" si="1"/>
        <v>-4.9435329531786421E-2</v>
      </c>
      <c r="U8" s="9">
        <f t="shared" si="1"/>
        <v>-18.522555630517303</v>
      </c>
    </row>
    <row r="9" spans="1:21" ht="15.5" x14ac:dyDescent="0.35">
      <c r="A9" s="64">
        <v>85307</v>
      </c>
      <c r="B9" s="65" t="s">
        <v>28</v>
      </c>
      <c r="C9" s="66">
        <v>6</v>
      </c>
      <c r="D9" s="66">
        <v>2</v>
      </c>
      <c r="E9" s="66">
        <v>0</v>
      </c>
      <c r="F9" s="66">
        <v>0</v>
      </c>
      <c r="G9" s="66">
        <v>0</v>
      </c>
      <c r="H9" s="71">
        <v>1.3727328665934022</v>
      </c>
      <c r="I9" s="66">
        <v>8.2363971995604128</v>
      </c>
      <c r="J9" s="66">
        <v>1</v>
      </c>
      <c r="K9" s="68" t="s">
        <v>24</v>
      </c>
      <c r="L9" s="66">
        <v>7</v>
      </c>
      <c r="M9" s="66"/>
      <c r="N9" s="66"/>
      <c r="O9" s="69">
        <f t="shared" si="0"/>
        <v>16.236397199560415</v>
      </c>
      <c r="Q9" s="6"/>
      <c r="R9" s="7">
        <v>1.4221681961251886</v>
      </c>
      <c r="S9" s="8">
        <v>22.754691138003018</v>
      </c>
      <c r="T9" s="9">
        <f t="shared" si="1"/>
        <v>-4.9435329531786421E-2</v>
      </c>
      <c r="U9" s="9">
        <f t="shared" si="1"/>
        <v>-14.518293938442605</v>
      </c>
    </row>
    <row r="10" spans="1:21" ht="15.5" x14ac:dyDescent="0.35">
      <c r="A10" s="64">
        <v>85308</v>
      </c>
      <c r="B10" s="65" t="s">
        <v>29</v>
      </c>
      <c r="C10" s="66">
        <v>2</v>
      </c>
      <c r="D10" s="66">
        <v>0</v>
      </c>
      <c r="E10" s="66">
        <v>0</v>
      </c>
      <c r="F10" s="66">
        <v>0</v>
      </c>
      <c r="G10" s="66">
        <v>0</v>
      </c>
      <c r="H10" s="71">
        <v>1.3727328665934022</v>
      </c>
      <c r="I10" s="66">
        <v>2.7454657331868044</v>
      </c>
      <c r="J10" s="66">
        <v>0</v>
      </c>
      <c r="K10" s="68" t="s">
        <v>24</v>
      </c>
      <c r="L10" s="66">
        <v>26</v>
      </c>
      <c r="M10" s="66"/>
      <c r="N10" s="66"/>
      <c r="O10" s="69">
        <f t="shared" si="0"/>
        <v>28.745465733186805</v>
      </c>
      <c r="Q10" s="6"/>
      <c r="R10" s="7">
        <v>1.4221681961251886</v>
      </c>
      <c r="S10" s="8">
        <v>1.4221681961251886</v>
      </c>
      <c r="T10" s="9">
        <f t="shared" si="1"/>
        <v>-4.9435329531786421E-2</v>
      </c>
      <c r="U10" s="9">
        <f t="shared" si="1"/>
        <v>1.3232975370616158</v>
      </c>
    </row>
    <row r="11" spans="1:21" ht="15.5" x14ac:dyDescent="0.35">
      <c r="A11" s="64">
        <v>85309</v>
      </c>
      <c r="B11" s="65" t="s">
        <v>30</v>
      </c>
      <c r="C11" s="66">
        <v>336</v>
      </c>
      <c r="D11" s="66">
        <v>74</v>
      </c>
      <c r="E11" s="66">
        <v>9</v>
      </c>
      <c r="F11" s="66">
        <v>5</v>
      </c>
      <c r="G11" s="66">
        <v>1</v>
      </c>
      <c r="H11" s="67">
        <v>1.4338461538461538</v>
      </c>
      <c r="I11" s="66">
        <v>481.77230769230766</v>
      </c>
      <c r="J11" s="66">
        <v>6</v>
      </c>
      <c r="K11" s="68" t="s">
        <v>24</v>
      </c>
      <c r="L11" s="66">
        <v>171</v>
      </c>
      <c r="M11" s="66"/>
      <c r="N11" s="66"/>
      <c r="O11" s="69">
        <f t="shared" si="0"/>
        <v>658.77230769230766</v>
      </c>
      <c r="P11" s="6"/>
      <c r="Q11" s="6"/>
      <c r="R11" s="7">
        <v>1.344632768361582</v>
      </c>
      <c r="S11" s="8">
        <v>488.10169491525426</v>
      </c>
      <c r="T11" s="9">
        <f t="shared" si="1"/>
        <v>8.9213385484571806E-2</v>
      </c>
      <c r="U11" s="9">
        <f t="shared" si="1"/>
        <v>-6.3293872229465933</v>
      </c>
    </row>
    <row r="12" spans="1:21" ht="15.5" x14ac:dyDescent="0.35">
      <c r="A12" s="64">
        <v>85310</v>
      </c>
      <c r="B12" s="65" t="s">
        <v>31</v>
      </c>
      <c r="C12" s="66" t="s">
        <v>24</v>
      </c>
      <c r="D12" s="66" t="s">
        <v>24</v>
      </c>
      <c r="E12" s="66" t="s">
        <v>24</v>
      </c>
      <c r="F12" s="66" t="s">
        <v>24</v>
      </c>
      <c r="G12" s="66" t="s">
        <v>24</v>
      </c>
      <c r="H12" s="67"/>
      <c r="I12" s="66" t="s">
        <v>24</v>
      </c>
      <c r="J12" s="66">
        <v>0</v>
      </c>
      <c r="K12" s="68" t="s">
        <v>24</v>
      </c>
      <c r="L12" s="66">
        <v>2</v>
      </c>
      <c r="M12" s="66"/>
      <c r="N12" s="66"/>
      <c r="O12" s="69">
        <f t="shared" si="0"/>
        <v>2</v>
      </c>
      <c r="Q12" s="6"/>
      <c r="R12" s="7"/>
      <c r="S12" s="8" t="s">
        <v>24</v>
      </c>
      <c r="T12" s="9">
        <f t="shared" si="1"/>
        <v>0</v>
      </c>
      <c r="U12" s="9" t="e">
        <f t="shared" si="1"/>
        <v>#VALUE!</v>
      </c>
    </row>
    <row r="13" spans="1:21" ht="15.5" x14ac:dyDescent="0.35">
      <c r="A13" s="64">
        <v>85311</v>
      </c>
      <c r="B13" s="65" t="s">
        <v>32</v>
      </c>
      <c r="C13" s="66">
        <v>154</v>
      </c>
      <c r="D13" s="66">
        <v>45</v>
      </c>
      <c r="E13" s="66">
        <v>14</v>
      </c>
      <c r="F13" s="66">
        <v>2</v>
      </c>
      <c r="G13" s="66">
        <v>0</v>
      </c>
      <c r="H13" s="71">
        <v>1.3727328665934022</v>
      </c>
      <c r="I13" s="66">
        <v>211.40086145538393</v>
      </c>
      <c r="J13" s="66">
        <v>0</v>
      </c>
      <c r="K13" s="68" t="s">
        <v>24</v>
      </c>
      <c r="L13" s="66">
        <v>22</v>
      </c>
      <c r="M13" s="66"/>
      <c r="N13" s="66"/>
      <c r="O13" s="69">
        <f t="shared" si="0"/>
        <v>233.40086145538393</v>
      </c>
      <c r="Q13" s="6"/>
      <c r="R13" s="7">
        <v>1.4221681961251886</v>
      </c>
      <c r="S13" s="8">
        <v>265.94545267541025</v>
      </c>
      <c r="T13" s="9">
        <f t="shared" si="1"/>
        <v>-4.9435329531786421E-2</v>
      </c>
      <c r="U13" s="9">
        <f t="shared" si="1"/>
        <v>-54.544591220026319</v>
      </c>
    </row>
    <row r="14" spans="1:21" ht="15.5" x14ac:dyDescent="0.35">
      <c r="A14" s="64">
        <v>85312</v>
      </c>
      <c r="B14" s="65" t="s">
        <v>33</v>
      </c>
      <c r="C14" s="66">
        <v>284</v>
      </c>
      <c r="D14" s="66">
        <v>52</v>
      </c>
      <c r="E14" s="66">
        <v>7</v>
      </c>
      <c r="F14" s="66">
        <v>1</v>
      </c>
      <c r="G14" s="66">
        <v>2</v>
      </c>
      <c r="H14" s="71">
        <v>1.3727328665934022</v>
      </c>
      <c r="I14" s="66">
        <v>389.85613411252621</v>
      </c>
      <c r="J14" s="66">
        <v>8</v>
      </c>
      <c r="K14" s="68" t="s">
        <v>24</v>
      </c>
      <c r="L14" s="66">
        <v>32</v>
      </c>
      <c r="M14" s="66"/>
      <c r="N14" s="66"/>
      <c r="O14" s="69">
        <f t="shared" si="0"/>
        <v>429.85613411252621</v>
      </c>
      <c r="Q14" s="6"/>
      <c r="R14" s="7">
        <v>1.4221681961251886</v>
      </c>
      <c r="S14" s="8">
        <v>456.51599095618553</v>
      </c>
      <c r="T14" s="9">
        <f t="shared" si="1"/>
        <v>-4.9435329531786421E-2</v>
      </c>
      <c r="U14" s="9">
        <f t="shared" si="1"/>
        <v>-66.659856843659327</v>
      </c>
    </row>
    <row r="15" spans="1:21" ht="15.5" x14ac:dyDescent="0.35">
      <c r="A15" s="64">
        <v>85313</v>
      </c>
      <c r="B15" s="65" t="s">
        <v>34</v>
      </c>
      <c r="C15" s="66">
        <v>16</v>
      </c>
      <c r="D15" s="66">
        <v>11</v>
      </c>
      <c r="E15" s="66">
        <v>2</v>
      </c>
      <c r="F15" s="66">
        <v>0</v>
      </c>
      <c r="G15" s="66">
        <v>0</v>
      </c>
      <c r="H15" s="71">
        <v>1.3727328665934022</v>
      </c>
      <c r="I15" s="66">
        <v>21.963725865494435</v>
      </c>
      <c r="J15" s="66">
        <v>1</v>
      </c>
      <c r="K15" s="68" t="s">
        <v>24</v>
      </c>
      <c r="L15" s="66">
        <v>64</v>
      </c>
      <c r="M15" s="66"/>
      <c r="N15" s="66"/>
      <c r="O15" s="69">
        <f t="shared" si="0"/>
        <v>86.963725865494439</v>
      </c>
      <c r="Q15" s="6"/>
      <c r="R15" s="7">
        <v>1.4221681961251886</v>
      </c>
      <c r="S15" s="8">
        <v>21.33252294187783</v>
      </c>
      <c r="T15" s="9">
        <f t="shared" si="1"/>
        <v>-4.9435329531786421E-2</v>
      </c>
      <c r="U15" s="9">
        <f t="shared" si="1"/>
        <v>0.63120292361660546</v>
      </c>
    </row>
    <row r="16" spans="1:21" ht="15.5" x14ac:dyDescent="0.35">
      <c r="A16" s="64">
        <v>85314</v>
      </c>
      <c r="B16" s="65" t="s">
        <v>35</v>
      </c>
      <c r="C16" s="66" t="s">
        <v>24</v>
      </c>
      <c r="D16" s="66" t="s">
        <v>24</v>
      </c>
      <c r="E16" s="66" t="s">
        <v>24</v>
      </c>
      <c r="F16" s="66" t="s">
        <v>24</v>
      </c>
      <c r="G16" s="66" t="s">
        <v>24</v>
      </c>
      <c r="H16" s="67"/>
      <c r="I16" s="66" t="s">
        <v>24</v>
      </c>
      <c r="J16" s="66">
        <v>0</v>
      </c>
      <c r="K16" s="68" t="s">
        <v>24</v>
      </c>
      <c r="L16" s="66">
        <v>18</v>
      </c>
      <c r="M16" s="66"/>
      <c r="N16" s="66"/>
      <c r="O16" s="69">
        <f t="shared" si="0"/>
        <v>18</v>
      </c>
      <c r="Q16" s="6"/>
      <c r="R16" s="7"/>
      <c r="S16" s="8" t="s">
        <v>24</v>
      </c>
      <c r="T16" s="9">
        <f t="shared" si="1"/>
        <v>0</v>
      </c>
      <c r="U16" s="9" t="e">
        <f t="shared" si="1"/>
        <v>#VALUE!</v>
      </c>
    </row>
    <row r="17" spans="1:21" ht="15.5" x14ac:dyDescent="0.35">
      <c r="A17" s="64">
        <v>85315</v>
      </c>
      <c r="B17" s="65" t="s">
        <v>36</v>
      </c>
      <c r="C17" s="66">
        <v>414</v>
      </c>
      <c r="D17" s="66">
        <v>87</v>
      </c>
      <c r="E17" s="66">
        <v>20</v>
      </c>
      <c r="F17" s="66">
        <v>17</v>
      </c>
      <c r="G17" s="66">
        <v>1</v>
      </c>
      <c r="H17" s="71">
        <v>1.3727328665934022</v>
      </c>
      <c r="I17" s="66">
        <v>568.31140676966857</v>
      </c>
      <c r="J17" s="66">
        <v>6</v>
      </c>
      <c r="K17" s="68" t="s">
        <v>24</v>
      </c>
      <c r="L17" s="66">
        <v>70</v>
      </c>
      <c r="M17" s="66"/>
      <c r="N17" s="66"/>
      <c r="O17" s="69">
        <f t="shared" si="0"/>
        <v>644.31140676966857</v>
      </c>
      <c r="Q17" s="6"/>
      <c r="R17" s="7">
        <v>1.4221681961251886</v>
      </c>
      <c r="S17" s="8">
        <v>691.17374331684164</v>
      </c>
      <c r="T17" s="9">
        <f t="shared" si="1"/>
        <v>-4.9435329531786421E-2</v>
      </c>
      <c r="U17" s="9">
        <f t="shared" si="1"/>
        <v>-122.86233654717307</v>
      </c>
    </row>
    <row r="18" spans="1:21" ht="15.5" x14ac:dyDescent="0.35">
      <c r="A18" s="64">
        <v>85316</v>
      </c>
      <c r="B18" s="65" t="s">
        <v>37</v>
      </c>
      <c r="C18" s="66">
        <v>483</v>
      </c>
      <c r="D18" s="66">
        <v>49</v>
      </c>
      <c r="E18" s="66">
        <v>14</v>
      </c>
      <c r="F18" s="66">
        <v>13</v>
      </c>
      <c r="G18" s="66">
        <v>1</v>
      </c>
      <c r="H18" s="71">
        <v>1.3727328665934022</v>
      </c>
      <c r="I18" s="66">
        <v>663.02997456461321</v>
      </c>
      <c r="J18" s="66">
        <v>4</v>
      </c>
      <c r="K18" s="68">
        <v>412</v>
      </c>
      <c r="L18" s="66">
        <v>76</v>
      </c>
      <c r="M18" s="66"/>
      <c r="N18" s="66"/>
      <c r="O18" s="69">
        <f t="shared" si="0"/>
        <v>1155.0299745646132</v>
      </c>
      <c r="Q18" s="6"/>
      <c r="R18" s="7">
        <v>1.4221681961251886</v>
      </c>
      <c r="S18" s="8">
        <v>624.33183809895786</v>
      </c>
      <c r="T18" s="9">
        <f t="shared" si="1"/>
        <v>-4.9435329531786421E-2</v>
      </c>
      <c r="U18" s="9">
        <f t="shared" si="1"/>
        <v>38.698136465655352</v>
      </c>
    </row>
    <row r="19" spans="1:21" ht="15.5" x14ac:dyDescent="0.35">
      <c r="A19" s="64">
        <v>85317</v>
      </c>
      <c r="B19" s="65" t="s">
        <v>38</v>
      </c>
      <c r="C19" s="66">
        <v>761</v>
      </c>
      <c r="D19" s="66">
        <v>83</v>
      </c>
      <c r="E19" s="66">
        <v>23</v>
      </c>
      <c r="F19" s="66">
        <v>149</v>
      </c>
      <c r="G19" s="66">
        <v>2</v>
      </c>
      <c r="H19" s="67">
        <v>1.4155313351498637</v>
      </c>
      <c r="I19" s="66">
        <v>1077.2193460490464</v>
      </c>
      <c r="J19" s="66">
        <v>36</v>
      </c>
      <c r="K19" s="68">
        <v>1651</v>
      </c>
      <c r="L19" s="66">
        <v>193</v>
      </c>
      <c r="M19" s="66"/>
      <c r="N19" s="66"/>
      <c r="O19" s="69">
        <f t="shared" si="0"/>
        <v>2957.2193460490462</v>
      </c>
      <c r="Q19" s="6"/>
      <c r="R19" s="7">
        <v>1.6075757575757577</v>
      </c>
      <c r="S19" s="8">
        <v>1080.2909090909091</v>
      </c>
      <c r="T19" s="9">
        <f t="shared" si="1"/>
        <v>-0.19204442242589392</v>
      </c>
      <c r="U19" s="9">
        <f t="shared" si="1"/>
        <v>-3.0715630418626461</v>
      </c>
    </row>
    <row r="20" spans="1:21" ht="15.5" x14ac:dyDescent="0.35">
      <c r="A20" s="64">
        <v>85318</v>
      </c>
      <c r="B20" s="65" t="s">
        <v>39</v>
      </c>
      <c r="C20" s="66">
        <v>765</v>
      </c>
      <c r="D20" s="66">
        <v>130</v>
      </c>
      <c r="E20" s="66">
        <v>24</v>
      </c>
      <c r="F20" s="66">
        <v>4</v>
      </c>
      <c r="G20" s="66">
        <v>7</v>
      </c>
      <c r="H20" s="67">
        <v>1.446524064171123</v>
      </c>
      <c r="I20" s="66">
        <v>1106.590909090909</v>
      </c>
      <c r="J20" s="66">
        <v>47</v>
      </c>
      <c r="K20" s="68">
        <v>392</v>
      </c>
      <c r="L20" s="66">
        <v>235</v>
      </c>
      <c r="M20" s="66"/>
      <c r="N20" s="66"/>
      <c r="O20" s="69">
        <f t="shared" si="0"/>
        <v>1780.590909090909</v>
      </c>
      <c r="Q20" s="6"/>
      <c r="R20" s="7">
        <v>1.4276169265033407</v>
      </c>
      <c r="S20" s="8">
        <v>658.13140311804011</v>
      </c>
      <c r="T20" s="9">
        <f t="shared" si="1"/>
        <v>1.8907137667782292E-2</v>
      </c>
      <c r="U20" s="9">
        <f t="shared" si="1"/>
        <v>448.4595059728689</v>
      </c>
    </row>
    <row r="21" spans="1:21" ht="15.5" x14ac:dyDescent="0.35">
      <c r="A21" s="64">
        <v>85319</v>
      </c>
      <c r="B21" s="65" t="s">
        <v>40</v>
      </c>
      <c r="C21" s="66">
        <v>262</v>
      </c>
      <c r="D21" s="66">
        <v>72</v>
      </c>
      <c r="E21" s="66">
        <v>38</v>
      </c>
      <c r="F21" s="66">
        <v>208</v>
      </c>
      <c r="G21" s="66">
        <v>0</v>
      </c>
      <c r="H21" s="67">
        <v>1.3665338645418326</v>
      </c>
      <c r="I21" s="66">
        <v>358.03187250996012</v>
      </c>
      <c r="J21" s="66">
        <v>115</v>
      </c>
      <c r="K21" s="68">
        <v>2874</v>
      </c>
      <c r="L21" s="66">
        <v>1754</v>
      </c>
      <c r="M21" s="66"/>
      <c r="N21" s="66"/>
      <c r="O21" s="69">
        <f t="shared" si="0"/>
        <v>5101.0318725099605</v>
      </c>
      <c r="Q21" s="6"/>
      <c r="R21" s="7">
        <v>1.3285714285714285</v>
      </c>
      <c r="S21" s="8">
        <v>290.95714285714286</v>
      </c>
      <c r="T21" s="9">
        <f t="shared" si="1"/>
        <v>3.7962435970404051E-2</v>
      </c>
      <c r="U21" s="9">
        <f t="shared" si="1"/>
        <v>67.074729652817268</v>
      </c>
    </row>
    <row r="22" spans="1:21" ht="15.5" x14ac:dyDescent="0.35">
      <c r="A22" s="64">
        <v>85320</v>
      </c>
      <c r="B22" s="65" t="s">
        <v>41</v>
      </c>
      <c r="C22" s="66">
        <v>749</v>
      </c>
      <c r="D22" s="66">
        <v>81</v>
      </c>
      <c r="E22" s="66">
        <v>18</v>
      </c>
      <c r="F22" s="66">
        <v>18</v>
      </c>
      <c r="G22" s="66">
        <v>3</v>
      </c>
      <c r="H22" s="71">
        <v>1.3727328665934022</v>
      </c>
      <c r="I22" s="66">
        <v>1028.1769170784582</v>
      </c>
      <c r="J22" s="66">
        <v>2</v>
      </c>
      <c r="K22" s="68">
        <v>293</v>
      </c>
      <c r="L22" s="66">
        <v>39</v>
      </c>
      <c r="M22" s="66"/>
      <c r="N22" s="66"/>
      <c r="O22" s="69">
        <f t="shared" si="0"/>
        <v>1362.1769170784582</v>
      </c>
      <c r="Q22" s="6"/>
      <c r="R22" s="7">
        <v>1.4064327485380117</v>
      </c>
      <c r="S22" s="8">
        <v>992.94152046783631</v>
      </c>
      <c r="T22" s="9">
        <f t="shared" si="1"/>
        <v>-3.3699881944609489E-2</v>
      </c>
      <c r="U22" s="9">
        <f t="shared" si="1"/>
        <v>35.235396610621933</v>
      </c>
    </row>
    <row r="23" spans="1:21" ht="15.5" x14ac:dyDescent="0.35">
      <c r="A23" s="64">
        <v>85321</v>
      </c>
      <c r="B23" s="65" t="s">
        <v>42</v>
      </c>
      <c r="C23" s="66">
        <v>831</v>
      </c>
      <c r="D23" s="66">
        <v>117</v>
      </c>
      <c r="E23" s="66">
        <v>20</v>
      </c>
      <c r="F23" s="66">
        <v>13</v>
      </c>
      <c r="G23" s="66">
        <v>5</v>
      </c>
      <c r="H23" s="71">
        <v>1.3727328665934022</v>
      </c>
      <c r="I23" s="66">
        <v>1140.7410121391172</v>
      </c>
      <c r="J23" s="66">
        <v>21</v>
      </c>
      <c r="K23" s="68">
        <v>209</v>
      </c>
      <c r="L23" s="66">
        <v>120</v>
      </c>
      <c r="M23" s="66"/>
      <c r="N23" s="66"/>
      <c r="O23" s="69">
        <f t="shared" si="0"/>
        <v>1490.7410121391172</v>
      </c>
      <c r="Q23" s="6"/>
      <c r="R23" s="7">
        <v>1.4194991055456172</v>
      </c>
      <c r="S23" s="8">
        <v>1598.3559928443649</v>
      </c>
      <c r="T23" s="9">
        <f t="shared" si="1"/>
        <v>-4.6766238952214989E-2</v>
      </c>
      <c r="U23" s="9">
        <f t="shared" si="1"/>
        <v>-457.61498070524772</v>
      </c>
    </row>
    <row r="24" spans="1:21" ht="15.5" x14ac:dyDescent="0.35">
      <c r="A24" s="64">
        <v>85322</v>
      </c>
      <c r="B24" s="65" t="s">
        <v>43</v>
      </c>
      <c r="C24" s="66">
        <v>36</v>
      </c>
      <c r="D24" s="66">
        <v>9</v>
      </c>
      <c r="E24" s="66">
        <v>3</v>
      </c>
      <c r="F24" s="66">
        <v>0</v>
      </c>
      <c r="G24" s="66">
        <v>1</v>
      </c>
      <c r="H24" s="71">
        <v>1.3727328665934022</v>
      </c>
      <c r="I24" s="66">
        <v>49.418383197362481</v>
      </c>
      <c r="J24" s="66">
        <v>0</v>
      </c>
      <c r="K24" s="68" t="s">
        <v>24</v>
      </c>
      <c r="L24" s="66" t="s">
        <v>24</v>
      </c>
      <c r="M24" s="66"/>
      <c r="N24" s="66"/>
      <c r="O24" s="69">
        <f t="shared" si="0"/>
        <v>49.418383197362481</v>
      </c>
      <c r="Q24" s="6"/>
      <c r="R24" s="7">
        <v>1.4221681961251886</v>
      </c>
      <c r="S24" s="8">
        <v>25.599027530253395</v>
      </c>
      <c r="T24" s="9">
        <f t="shared" si="1"/>
        <v>-4.9435329531786421E-2</v>
      </c>
      <c r="U24" s="9">
        <f t="shared" si="1"/>
        <v>23.819355667109086</v>
      </c>
    </row>
    <row r="25" spans="1:21" ht="15.5" x14ac:dyDescent="0.35">
      <c r="A25" s="64">
        <v>85323</v>
      </c>
      <c r="B25" s="65" t="s">
        <v>44</v>
      </c>
      <c r="C25" s="66">
        <v>19</v>
      </c>
      <c r="D25" s="66">
        <v>17</v>
      </c>
      <c r="E25" s="66">
        <v>13</v>
      </c>
      <c r="F25" s="66">
        <v>0</v>
      </c>
      <c r="G25" s="66">
        <v>0</v>
      </c>
      <c r="H25" s="71">
        <v>1.3727328665934022</v>
      </c>
      <c r="I25" s="66">
        <v>26.081924465274643</v>
      </c>
      <c r="J25" s="66">
        <v>9</v>
      </c>
      <c r="K25" s="68" t="s">
        <v>24</v>
      </c>
      <c r="L25" s="66">
        <v>52</v>
      </c>
      <c r="M25" s="66"/>
      <c r="N25" s="66"/>
      <c r="O25" s="69">
        <f t="shared" si="0"/>
        <v>87.081924465274639</v>
      </c>
      <c r="Q25" s="6"/>
      <c r="R25" s="7">
        <v>1.4221681961251886</v>
      </c>
      <c r="S25" s="8">
        <v>15.643850157377075</v>
      </c>
      <c r="T25" s="9">
        <f t="shared" si="1"/>
        <v>-4.9435329531786421E-2</v>
      </c>
      <c r="U25" s="9">
        <f t="shared" si="1"/>
        <v>10.438074307897567</v>
      </c>
    </row>
    <row r="26" spans="1:21" ht="15.5" x14ac:dyDescent="0.35">
      <c r="A26" s="64">
        <v>85324</v>
      </c>
      <c r="B26" s="65" t="s">
        <v>45</v>
      </c>
      <c r="C26" s="66">
        <v>938</v>
      </c>
      <c r="D26" s="66">
        <v>186</v>
      </c>
      <c r="E26" s="66">
        <v>34</v>
      </c>
      <c r="F26" s="66">
        <v>16</v>
      </c>
      <c r="G26" s="66">
        <v>4</v>
      </c>
      <c r="H26" s="67">
        <v>1.4245689655172413</v>
      </c>
      <c r="I26" s="66">
        <v>1336.2456896551723</v>
      </c>
      <c r="J26" s="66">
        <v>48</v>
      </c>
      <c r="K26" s="68">
        <v>132</v>
      </c>
      <c r="L26" s="66">
        <v>139</v>
      </c>
      <c r="M26" s="66"/>
      <c r="N26" s="66"/>
      <c r="O26" s="69">
        <f t="shared" si="0"/>
        <v>1655.2456896551723</v>
      </c>
      <c r="Q26" s="6"/>
      <c r="R26" s="7">
        <v>1.3124087591240876</v>
      </c>
      <c r="S26" s="8">
        <v>952.8087591240876</v>
      </c>
      <c r="T26" s="9">
        <f t="shared" si="1"/>
        <v>0.11216020639315372</v>
      </c>
      <c r="U26" s="9">
        <f t="shared" si="1"/>
        <v>383.43693053108473</v>
      </c>
    </row>
    <row r="27" spans="1:21" ht="15.5" x14ac:dyDescent="0.35">
      <c r="A27" s="64">
        <v>85327</v>
      </c>
      <c r="B27" s="65" t="s">
        <v>46</v>
      </c>
      <c r="C27" s="66">
        <v>602</v>
      </c>
      <c r="D27" s="66">
        <v>99</v>
      </c>
      <c r="E27" s="66">
        <v>23</v>
      </c>
      <c r="F27" s="66">
        <v>98</v>
      </c>
      <c r="G27" s="66">
        <v>5</v>
      </c>
      <c r="H27" s="67">
        <v>1.4160958904109588</v>
      </c>
      <c r="I27" s="66">
        <v>852.48972602739718</v>
      </c>
      <c r="J27" s="66">
        <v>12</v>
      </c>
      <c r="K27" s="68">
        <v>1355</v>
      </c>
      <c r="L27" s="66">
        <v>105</v>
      </c>
      <c r="M27" s="66"/>
      <c r="N27" s="66"/>
      <c r="O27" s="69">
        <f t="shared" si="0"/>
        <v>2324.4897260273974</v>
      </c>
      <c r="Q27" s="6"/>
      <c r="R27" s="7">
        <v>1.3057851239669422</v>
      </c>
      <c r="S27" s="8">
        <v>944.08264462809927</v>
      </c>
      <c r="T27" s="9">
        <f t="shared" si="1"/>
        <v>0.11031076644401661</v>
      </c>
      <c r="U27" s="9">
        <f t="shared" si="1"/>
        <v>-91.592918600702092</v>
      </c>
    </row>
    <row r="28" spans="1:21" ht="15.5" x14ac:dyDescent="0.35">
      <c r="A28" s="64">
        <v>85328</v>
      </c>
      <c r="B28" s="65" t="s">
        <v>47</v>
      </c>
      <c r="C28" s="66">
        <v>365</v>
      </c>
      <c r="D28" s="66">
        <v>61</v>
      </c>
      <c r="E28" s="66">
        <v>15</v>
      </c>
      <c r="F28" s="66">
        <v>33</v>
      </c>
      <c r="G28" s="66">
        <v>2</v>
      </c>
      <c r="H28" s="67">
        <v>1.3679775280898876</v>
      </c>
      <c r="I28" s="66">
        <v>499.31179775280896</v>
      </c>
      <c r="J28" s="66">
        <v>19</v>
      </c>
      <c r="K28" s="68">
        <v>350</v>
      </c>
      <c r="L28" s="66">
        <v>159</v>
      </c>
      <c r="M28" s="66"/>
      <c r="N28" s="66"/>
      <c r="O28" s="69">
        <f t="shared" si="0"/>
        <v>1027.3117977528091</v>
      </c>
      <c r="Q28" s="6"/>
      <c r="R28" s="7">
        <v>1.4547563805104409</v>
      </c>
      <c r="S28" s="8">
        <v>602.26914153132248</v>
      </c>
      <c r="T28" s="9">
        <f t="shared" si="1"/>
        <v>-8.6778852420553276E-2</v>
      </c>
      <c r="U28" s="9">
        <f t="shared" si="1"/>
        <v>-102.95734377851352</v>
      </c>
    </row>
    <row r="29" spans="1:21" ht="15.5" x14ac:dyDescent="0.35">
      <c r="A29" s="64">
        <v>85329</v>
      </c>
      <c r="B29" s="65" t="s">
        <v>48</v>
      </c>
      <c r="C29" s="66" t="s">
        <v>24</v>
      </c>
      <c r="D29" s="66" t="s">
        <v>24</v>
      </c>
      <c r="E29" s="66" t="s">
        <v>24</v>
      </c>
      <c r="F29" s="66" t="s">
        <v>24</v>
      </c>
      <c r="G29" s="66" t="s">
        <v>24</v>
      </c>
      <c r="H29" s="67"/>
      <c r="I29" s="66" t="s">
        <v>24</v>
      </c>
      <c r="J29" s="66">
        <v>0</v>
      </c>
      <c r="K29" s="68" t="s">
        <v>24</v>
      </c>
      <c r="L29" s="66" t="s">
        <v>24</v>
      </c>
      <c r="M29" s="66">
        <v>195</v>
      </c>
      <c r="N29" s="66"/>
      <c r="O29" s="69">
        <f t="shared" si="0"/>
        <v>195</v>
      </c>
      <c r="Q29" s="6"/>
      <c r="R29" s="7"/>
      <c r="S29" s="8" t="s">
        <v>24</v>
      </c>
      <c r="T29" s="9">
        <f t="shared" si="1"/>
        <v>0</v>
      </c>
      <c r="U29" s="9" t="e">
        <f t="shared" si="1"/>
        <v>#VALUE!</v>
      </c>
    </row>
    <row r="30" spans="1:21" ht="15.5" x14ac:dyDescent="0.35">
      <c r="A30" s="64">
        <v>85330</v>
      </c>
      <c r="B30" s="65" t="s">
        <v>49</v>
      </c>
      <c r="C30" s="66" t="s">
        <v>24</v>
      </c>
      <c r="D30" s="66" t="s">
        <v>24</v>
      </c>
      <c r="E30" s="66" t="s">
        <v>24</v>
      </c>
      <c r="F30" s="66" t="s">
        <v>24</v>
      </c>
      <c r="G30" s="66" t="s">
        <v>24</v>
      </c>
      <c r="H30" s="67"/>
      <c r="I30" s="66" t="s">
        <v>24</v>
      </c>
      <c r="J30" s="66">
        <v>0</v>
      </c>
      <c r="K30" s="68" t="s">
        <v>24</v>
      </c>
      <c r="L30" s="66" t="s">
        <v>24</v>
      </c>
      <c r="M30" s="66">
        <v>224</v>
      </c>
      <c r="N30" s="66"/>
      <c r="O30" s="69">
        <f t="shared" si="0"/>
        <v>224</v>
      </c>
      <c r="Q30" s="6"/>
      <c r="R30" s="7"/>
      <c r="S30" s="8" t="s">
        <v>24</v>
      </c>
      <c r="T30" s="9">
        <f t="shared" si="1"/>
        <v>0</v>
      </c>
      <c r="U30" s="9" t="e">
        <f t="shared" si="1"/>
        <v>#VALUE!</v>
      </c>
    </row>
    <row r="31" spans="1:21" ht="15.5" x14ac:dyDescent="0.35">
      <c r="A31" s="64">
        <v>85331</v>
      </c>
      <c r="B31" s="65" t="s">
        <v>50</v>
      </c>
      <c r="C31" s="66" t="s">
        <v>24</v>
      </c>
      <c r="D31" s="66" t="s">
        <v>24</v>
      </c>
      <c r="E31" s="66" t="s">
        <v>24</v>
      </c>
      <c r="F31" s="66" t="s">
        <v>24</v>
      </c>
      <c r="G31" s="66" t="s">
        <v>24</v>
      </c>
      <c r="H31" s="67"/>
      <c r="I31" s="66" t="s">
        <v>24</v>
      </c>
      <c r="J31" s="66">
        <v>0</v>
      </c>
      <c r="K31" s="68" t="s">
        <v>24</v>
      </c>
      <c r="L31" s="66" t="s">
        <v>24</v>
      </c>
      <c r="M31" s="66">
        <v>431</v>
      </c>
      <c r="N31" s="66"/>
      <c r="O31" s="69">
        <f t="shared" si="0"/>
        <v>431</v>
      </c>
      <c r="Q31" s="6"/>
      <c r="R31" s="7"/>
      <c r="S31" s="8" t="s">
        <v>24</v>
      </c>
      <c r="T31" s="9">
        <f t="shared" si="1"/>
        <v>0</v>
      </c>
      <c r="U31" s="9" t="e">
        <f t="shared" si="1"/>
        <v>#VALUE!</v>
      </c>
    </row>
    <row r="32" spans="1:21" ht="15.5" x14ac:dyDescent="0.35">
      <c r="A32" s="64">
        <v>85332</v>
      </c>
      <c r="B32" s="65" t="s">
        <v>51</v>
      </c>
      <c r="C32" s="66" t="s">
        <v>24</v>
      </c>
      <c r="D32" s="66" t="s">
        <v>24</v>
      </c>
      <c r="E32" s="66" t="s">
        <v>24</v>
      </c>
      <c r="F32" s="66" t="s">
        <v>24</v>
      </c>
      <c r="G32" s="66" t="s">
        <v>24</v>
      </c>
      <c r="H32" s="67"/>
      <c r="I32" s="66" t="s">
        <v>24</v>
      </c>
      <c r="J32" s="66">
        <v>0</v>
      </c>
      <c r="K32" s="68" t="s">
        <v>24</v>
      </c>
      <c r="L32" s="66" t="s">
        <v>24</v>
      </c>
      <c r="M32" s="66">
        <v>1586</v>
      </c>
      <c r="N32" s="66"/>
      <c r="O32" s="69">
        <f t="shared" si="0"/>
        <v>1586</v>
      </c>
      <c r="Q32" s="6"/>
      <c r="R32" s="7"/>
      <c r="S32" s="8" t="s">
        <v>24</v>
      </c>
      <c r="T32" s="9">
        <f t="shared" si="1"/>
        <v>0</v>
      </c>
      <c r="U32" s="9" t="e">
        <f t="shared" si="1"/>
        <v>#VALUE!</v>
      </c>
    </row>
    <row r="33" spans="1:21" ht="15.5" x14ac:dyDescent="0.35">
      <c r="A33" s="64">
        <v>85333</v>
      </c>
      <c r="B33" s="65" t="s">
        <v>52</v>
      </c>
      <c r="C33" s="66" t="s">
        <v>24</v>
      </c>
      <c r="D33" s="66" t="s">
        <v>24</v>
      </c>
      <c r="E33" s="66" t="s">
        <v>24</v>
      </c>
      <c r="F33" s="66" t="s">
        <v>24</v>
      </c>
      <c r="G33" s="66" t="s">
        <v>24</v>
      </c>
      <c r="H33" s="67"/>
      <c r="I33" s="66" t="s">
        <v>24</v>
      </c>
      <c r="J33" s="66">
        <v>0</v>
      </c>
      <c r="K33" s="68" t="s">
        <v>24</v>
      </c>
      <c r="L33" s="66" t="s">
        <v>24</v>
      </c>
      <c r="M33" s="66">
        <v>1765</v>
      </c>
      <c r="N33" s="66"/>
      <c r="O33" s="69">
        <f t="shared" si="0"/>
        <v>1765</v>
      </c>
      <c r="Q33" s="6"/>
      <c r="R33" s="7"/>
      <c r="S33" s="8" t="s">
        <v>24</v>
      </c>
      <c r="T33" s="9">
        <f t="shared" si="1"/>
        <v>0</v>
      </c>
      <c r="U33" s="9" t="e">
        <f t="shared" si="1"/>
        <v>#VALUE!</v>
      </c>
    </row>
    <row r="34" spans="1:21" ht="15.5" x14ac:dyDescent="0.35">
      <c r="A34" s="64">
        <v>85335</v>
      </c>
      <c r="B34" s="65" t="s">
        <v>53</v>
      </c>
      <c r="C34" s="66" t="s">
        <v>24</v>
      </c>
      <c r="D34" s="66" t="s">
        <v>24</v>
      </c>
      <c r="E34" s="66" t="s">
        <v>24</v>
      </c>
      <c r="F34" s="66" t="s">
        <v>24</v>
      </c>
      <c r="G34" s="66" t="s">
        <v>24</v>
      </c>
      <c r="H34" s="67"/>
      <c r="I34" s="66" t="s">
        <v>24</v>
      </c>
      <c r="J34" s="66">
        <v>2</v>
      </c>
      <c r="K34" s="68" t="s">
        <v>24</v>
      </c>
      <c r="L34" s="66">
        <v>119</v>
      </c>
      <c r="M34" s="66"/>
      <c r="N34" s="66"/>
      <c r="O34" s="69">
        <f t="shared" si="0"/>
        <v>121</v>
      </c>
      <c r="Q34" s="6"/>
      <c r="R34" s="7"/>
      <c r="S34" s="8" t="s">
        <v>24</v>
      </c>
      <c r="T34" s="9">
        <f t="shared" si="1"/>
        <v>0</v>
      </c>
      <c r="U34" s="9" t="e">
        <f t="shared" si="1"/>
        <v>#VALUE!</v>
      </c>
    </row>
    <row r="35" spans="1:21" ht="15.5" x14ac:dyDescent="0.35">
      <c r="A35" s="64">
        <v>85336</v>
      </c>
      <c r="B35" s="65" t="s">
        <v>54</v>
      </c>
      <c r="C35" s="66" t="s">
        <v>24</v>
      </c>
      <c r="D35" s="66" t="s">
        <v>24</v>
      </c>
      <c r="E35" s="66" t="s">
        <v>24</v>
      </c>
      <c r="F35" s="66" t="s">
        <v>24</v>
      </c>
      <c r="G35" s="66" t="s">
        <v>24</v>
      </c>
      <c r="H35" s="67"/>
      <c r="I35" s="66" t="s">
        <v>24</v>
      </c>
      <c r="J35" s="66">
        <v>8</v>
      </c>
      <c r="K35" s="68" t="s">
        <v>24</v>
      </c>
      <c r="L35" s="66">
        <v>114</v>
      </c>
      <c r="M35" s="66"/>
      <c r="N35" s="66"/>
      <c r="O35" s="69">
        <f t="shared" si="0"/>
        <v>122</v>
      </c>
      <c r="Q35" s="6"/>
      <c r="R35" s="7"/>
      <c r="S35" s="8" t="s">
        <v>24</v>
      </c>
      <c r="T35" s="9">
        <f t="shared" si="1"/>
        <v>0</v>
      </c>
      <c r="U35" s="9" t="e">
        <f t="shared" si="1"/>
        <v>#VALUE!</v>
      </c>
    </row>
    <row r="36" spans="1:21" ht="15.5" x14ac:dyDescent="0.35">
      <c r="A36" s="64">
        <v>85337</v>
      </c>
      <c r="B36" s="65" t="s">
        <v>55</v>
      </c>
      <c r="C36" s="66" t="s">
        <v>24</v>
      </c>
      <c r="D36" s="66" t="s">
        <v>24</v>
      </c>
      <c r="E36" s="66" t="s">
        <v>24</v>
      </c>
      <c r="F36" s="66" t="s">
        <v>24</v>
      </c>
      <c r="G36" s="66" t="s">
        <v>24</v>
      </c>
      <c r="H36" s="67"/>
      <c r="I36" s="66" t="s">
        <v>24</v>
      </c>
      <c r="J36" s="66">
        <v>1</v>
      </c>
      <c r="K36" s="68" t="s">
        <v>24</v>
      </c>
      <c r="L36" s="66">
        <v>20</v>
      </c>
      <c r="M36" s="66"/>
      <c r="N36" s="66"/>
      <c r="O36" s="69">
        <f t="shared" si="0"/>
        <v>21</v>
      </c>
      <c r="Q36" s="6"/>
      <c r="R36" s="7"/>
      <c r="S36" s="8" t="s">
        <v>24</v>
      </c>
      <c r="T36" s="9">
        <f t="shared" si="1"/>
        <v>0</v>
      </c>
      <c r="U36" s="9" t="e">
        <f t="shared" si="1"/>
        <v>#VALUE!</v>
      </c>
    </row>
    <row r="37" spans="1:21" ht="15.5" x14ac:dyDescent="0.35">
      <c r="A37" s="64">
        <v>85339</v>
      </c>
      <c r="B37" s="65" t="s">
        <v>56</v>
      </c>
      <c r="C37" s="66" t="s">
        <v>24</v>
      </c>
      <c r="D37" s="66" t="s">
        <v>24</v>
      </c>
      <c r="E37" s="66" t="s">
        <v>24</v>
      </c>
      <c r="F37" s="66" t="s">
        <v>24</v>
      </c>
      <c r="G37" s="66" t="s">
        <v>24</v>
      </c>
      <c r="H37" s="67"/>
      <c r="I37" s="66" t="s">
        <v>24</v>
      </c>
      <c r="J37" s="66">
        <v>13</v>
      </c>
      <c r="K37" s="68" t="s">
        <v>24</v>
      </c>
      <c r="L37" s="66">
        <v>59</v>
      </c>
      <c r="M37" s="66"/>
      <c r="N37" s="66"/>
      <c r="O37" s="69">
        <f t="shared" si="0"/>
        <v>72</v>
      </c>
      <c r="Q37" s="6"/>
      <c r="R37" s="7"/>
      <c r="S37" s="8" t="s">
        <v>24</v>
      </c>
      <c r="T37" s="9">
        <f t="shared" si="1"/>
        <v>0</v>
      </c>
      <c r="U37" s="9" t="e">
        <f t="shared" si="1"/>
        <v>#VALUE!</v>
      </c>
    </row>
    <row r="38" spans="1:21" ht="15.5" x14ac:dyDescent="0.35">
      <c r="A38" s="64">
        <v>85340</v>
      </c>
      <c r="B38" s="65" t="s">
        <v>57</v>
      </c>
      <c r="C38" s="66">
        <v>8</v>
      </c>
      <c r="D38" s="66">
        <v>3</v>
      </c>
      <c r="E38" s="66">
        <v>0</v>
      </c>
      <c r="F38" s="66">
        <v>0</v>
      </c>
      <c r="G38" s="66">
        <v>1</v>
      </c>
      <c r="H38" s="71">
        <v>1.3727328665934022</v>
      </c>
      <c r="I38" s="66">
        <v>10.981862932747218</v>
      </c>
      <c r="J38" s="66">
        <v>1</v>
      </c>
      <c r="K38" s="68" t="s">
        <v>24</v>
      </c>
      <c r="L38" s="66">
        <v>17</v>
      </c>
      <c r="M38" s="66"/>
      <c r="N38" s="66"/>
      <c r="O38" s="69">
        <v>37.221702714996241</v>
      </c>
      <c r="Q38" s="6"/>
      <c r="R38" s="7">
        <v>1.4221681961251886</v>
      </c>
      <c r="S38" s="8">
        <v>17.221702714996241</v>
      </c>
      <c r="T38" s="9">
        <f t="shared" si="1"/>
        <v>-4.9435329531786421E-2</v>
      </c>
      <c r="U38" s="9">
        <f t="shared" si="1"/>
        <v>-6.2398397822490228</v>
      </c>
    </row>
    <row r="39" spans="1:21" ht="15.5" x14ac:dyDescent="0.35">
      <c r="A39" s="64">
        <v>85341</v>
      </c>
      <c r="B39" s="65" t="s">
        <v>58</v>
      </c>
      <c r="C39" s="66" t="s">
        <v>24</v>
      </c>
      <c r="D39" s="66" t="s">
        <v>24</v>
      </c>
      <c r="E39" s="66" t="s">
        <v>24</v>
      </c>
      <c r="F39" s="66" t="s">
        <v>24</v>
      </c>
      <c r="G39" s="66" t="s">
        <v>24</v>
      </c>
      <c r="H39" s="67"/>
      <c r="I39" s="66"/>
      <c r="J39" s="66">
        <v>0</v>
      </c>
      <c r="K39" s="68" t="s">
        <v>24</v>
      </c>
      <c r="L39" s="66">
        <v>7</v>
      </c>
      <c r="M39" s="66"/>
      <c r="N39" s="66"/>
      <c r="O39" s="69">
        <f t="shared" si="0"/>
        <v>7</v>
      </c>
      <c r="Q39" s="6"/>
      <c r="R39" s="7"/>
      <c r="S39" s="8"/>
      <c r="T39" s="9">
        <f t="shared" si="1"/>
        <v>0</v>
      </c>
      <c r="U39" s="9">
        <f t="shared" si="1"/>
        <v>0</v>
      </c>
    </row>
    <row r="40" spans="1:21" ht="15.5" x14ac:dyDescent="0.35">
      <c r="A40" s="64">
        <v>85342</v>
      </c>
      <c r="B40" s="65" t="s">
        <v>59</v>
      </c>
      <c r="C40" s="66" t="s">
        <v>24</v>
      </c>
      <c r="D40" s="66" t="s">
        <v>24</v>
      </c>
      <c r="E40" s="66" t="s">
        <v>24</v>
      </c>
      <c r="F40" s="66" t="s">
        <v>24</v>
      </c>
      <c r="G40" s="66" t="s">
        <v>24</v>
      </c>
      <c r="H40" s="67"/>
      <c r="I40" s="66" t="s">
        <v>24</v>
      </c>
      <c r="J40" s="66">
        <v>5</v>
      </c>
      <c r="K40" s="68" t="s">
        <v>24</v>
      </c>
      <c r="L40" s="66">
        <v>97</v>
      </c>
      <c r="M40" s="66"/>
      <c r="N40" s="66"/>
      <c r="O40" s="69">
        <f t="shared" si="0"/>
        <v>102</v>
      </c>
      <c r="Q40" s="6"/>
      <c r="R40" s="7"/>
      <c r="S40" s="8" t="s">
        <v>24</v>
      </c>
      <c r="T40" s="9">
        <f t="shared" si="1"/>
        <v>0</v>
      </c>
      <c r="U40" s="9" t="e">
        <f t="shared" si="1"/>
        <v>#VALUE!</v>
      </c>
    </row>
    <row r="41" spans="1:21" ht="15.5" x14ac:dyDescent="0.35">
      <c r="A41" s="64">
        <v>85344</v>
      </c>
      <c r="B41" s="65" t="s">
        <v>61</v>
      </c>
      <c r="C41" s="66">
        <v>38</v>
      </c>
      <c r="D41" s="66">
        <v>1</v>
      </c>
      <c r="E41" s="66">
        <v>0</v>
      </c>
      <c r="F41" s="66">
        <v>0</v>
      </c>
      <c r="G41" s="66">
        <v>0</v>
      </c>
      <c r="H41" s="67">
        <v>1.1081081081081081</v>
      </c>
      <c r="I41" s="66">
        <v>42.108108108108105</v>
      </c>
      <c r="J41" s="66">
        <v>0</v>
      </c>
      <c r="K41" s="68" t="s">
        <v>24</v>
      </c>
      <c r="L41" s="66" t="s">
        <v>62</v>
      </c>
      <c r="M41" s="66"/>
      <c r="N41" s="66"/>
      <c r="O41" s="69">
        <f t="shared" si="0"/>
        <v>42.108108108108105</v>
      </c>
      <c r="Q41" s="6"/>
      <c r="R41" s="7">
        <v>1.1621621621621621</v>
      </c>
      <c r="S41" s="8">
        <v>42.999999999999993</v>
      </c>
      <c r="T41" s="9">
        <f t="shared" si="1"/>
        <v>-5.4054054054053946E-2</v>
      </c>
      <c r="U41" s="9">
        <f t="shared" si="1"/>
        <v>-0.89189189189188767</v>
      </c>
    </row>
    <row r="42" spans="1:21" ht="15.5" x14ac:dyDescent="0.35">
      <c r="A42" s="64">
        <v>85349</v>
      </c>
      <c r="B42" s="65" t="s">
        <v>63</v>
      </c>
      <c r="C42" s="66">
        <v>180</v>
      </c>
      <c r="D42" s="66">
        <v>30</v>
      </c>
      <c r="E42" s="66">
        <v>5</v>
      </c>
      <c r="F42" s="66">
        <v>0</v>
      </c>
      <c r="G42" s="66">
        <v>1</v>
      </c>
      <c r="H42" s="67">
        <v>1.2611111111111111</v>
      </c>
      <c r="I42" s="66">
        <v>227</v>
      </c>
      <c r="J42" s="66">
        <v>2</v>
      </c>
      <c r="K42" s="68" t="s">
        <v>24</v>
      </c>
      <c r="L42" s="66">
        <v>24</v>
      </c>
      <c r="M42" s="66"/>
      <c r="N42" s="66"/>
      <c r="O42" s="69">
        <f t="shared" si="0"/>
        <v>253</v>
      </c>
      <c r="Q42" s="6"/>
      <c r="R42" s="7">
        <v>1.4228571428571428</v>
      </c>
      <c r="S42" s="8">
        <v>249</v>
      </c>
      <c r="T42" s="9">
        <f t="shared" si="1"/>
        <v>-0.16174603174603175</v>
      </c>
      <c r="U42" s="9">
        <f t="shared" si="1"/>
        <v>-22</v>
      </c>
    </row>
    <row r="43" spans="1:21" ht="15.5" x14ac:dyDescent="0.35">
      <c r="A43" s="64">
        <v>85350</v>
      </c>
      <c r="B43" s="65" t="s">
        <v>64</v>
      </c>
      <c r="C43" s="66">
        <v>269</v>
      </c>
      <c r="D43" s="66">
        <v>42</v>
      </c>
      <c r="E43" s="66">
        <v>7</v>
      </c>
      <c r="F43" s="66">
        <v>9</v>
      </c>
      <c r="G43" s="66">
        <v>1</v>
      </c>
      <c r="H43" s="71">
        <v>1.3727328665934022</v>
      </c>
      <c r="I43" s="66">
        <v>369.26514111362519</v>
      </c>
      <c r="J43" s="66">
        <v>15</v>
      </c>
      <c r="K43" s="68">
        <v>56</v>
      </c>
      <c r="L43" s="66">
        <v>142</v>
      </c>
      <c r="M43" s="66"/>
      <c r="N43" s="66"/>
      <c r="O43" s="69">
        <f t="shared" si="0"/>
        <v>582.26514111362519</v>
      </c>
      <c r="Q43" s="6"/>
      <c r="R43" s="7">
        <v>1.4221681961251886</v>
      </c>
      <c r="S43" s="8">
        <v>271.63412545991105</v>
      </c>
      <c r="T43" s="9">
        <f t="shared" si="1"/>
        <v>-4.9435329531786421E-2</v>
      </c>
      <c r="U43" s="9">
        <f t="shared" si="1"/>
        <v>97.631015653714144</v>
      </c>
    </row>
    <row r="44" spans="1:21" ht="15.5" x14ac:dyDescent="0.35">
      <c r="A44" s="64">
        <v>85351</v>
      </c>
      <c r="B44" s="65" t="s">
        <v>65</v>
      </c>
      <c r="C44" s="66">
        <v>593</v>
      </c>
      <c r="D44" s="66">
        <v>116</v>
      </c>
      <c r="E44" s="66">
        <v>38</v>
      </c>
      <c r="F44" s="66">
        <v>6</v>
      </c>
      <c r="G44" s="66">
        <v>7</v>
      </c>
      <c r="H44" s="67">
        <v>1.2827586206896551</v>
      </c>
      <c r="I44" s="66">
        <v>760.67586206896544</v>
      </c>
      <c r="J44" s="66">
        <v>20</v>
      </c>
      <c r="K44" s="68" t="s">
        <v>24</v>
      </c>
      <c r="L44" s="66">
        <v>134</v>
      </c>
      <c r="M44" s="66"/>
      <c r="N44" s="66"/>
      <c r="O44" s="69">
        <f t="shared" si="0"/>
        <v>914.67586206896544</v>
      </c>
      <c r="Q44" s="6"/>
      <c r="R44" s="7">
        <v>1.3872491145218417</v>
      </c>
      <c r="S44" s="8">
        <v>1231.8772136953955</v>
      </c>
      <c r="T44" s="9">
        <f t="shared" si="1"/>
        <v>-0.10449049383218667</v>
      </c>
      <c r="U44" s="9">
        <f t="shared" si="1"/>
        <v>-471.2013516264301</v>
      </c>
    </row>
    <row r="45" spans="1:21" ht="15.5" x14ac:dyDescent="0.35">
      <c r="A45" s="64">
        <v>85353</v>
      </c>
      <c r="B45" s="65" t="s">
        <v>66</v>
      </c>
      <c r="C45" s="66" t="s">
        <v>24</v>
      </c>
      <c r="D45" s="66" t="s">
        <v>24</v>
      </c>
      <c r="E45" s="66" t="s">
        <v>24</v>
      </c>
      <c r="F45" s="66" t="s">
        <v>24</v>
      </c>
      <c r="G45" s="66" t="s">
        <v>24</v>
      </c>
      <c r="H45" s="67"/>
      <c r="I45" s="66" t="s">
        <v>24</v>
      </c>
      <c r="J45" s="66">
        <v>1</v>
      </c>
      <c r="K45" s="68" t="s">
        <v>24</v>
      </c>
      <c r="L45" s="66">
        <v>219</v>
      </c>
      <c r="M45" s="66"/>
      <c r="N45" s="66"/>
      <c r="O45" s="69">
        <f t="shared" si="0"/>
        <v>220</v>
      </c>
      <c r="Q45" s="6"/>
      <c r="R45" s="7"/>
      <c r="S45" s="8" t="s">
        <v>24</v>
      </c>
      <c r="T45" s="9">
        <f t="shared" si="1"/>
        <v>0</v>
      </c>
      <c r="U45" s="9" t="e">
        <f t="shared" si="1"/>
        <v>#VALUE!</v>
      </c>
    </row>
    <row r="46" spans="1:21" ht="15.5" x14ac:dyDescent="0.35">
      <c r="A46" s="64">
        <v>85357</v>
      </c>
      <c r="B46" s="65" t="s">
        <v>67</v>
      </c>
      <c r="C46" s="66" t="s">
        <v>24</v>
      </c>
      <c r="D46" s="66" t="s">
        <v>24</v>
      </c>
      <c r="E46" s="66" t="s">
        <v>24</v>
      </c>
      <c r="F46" s="66" t="s">
        <v>24</v>
      </c>
      <c r="G46" s="66" t="s">
        <v>24</v>
      </c>
      <c r="H46" s="67"/>
      <c r="I46" s="66" t="s">
        <v>24</v>
      </c>
      <c r="J46" s="66">
        <v>6</v>
      </c>
      <c r="K46" s="68" t="s">
        <v>24</v>
      </c>
      <c r="L46" s="66">
        <v>81</v>
      </c>
      <c r="M46" s="66"/>
      <c r="N46" s="66"/>
      <c r="O46" s="69">
        <f t="shared" si="0"/>
        <v>87</v>
      </c>
      <c r="Q46" s="6"/>
      <c r="R46" s="7"/>
      <c r="S46" s="8" t="s">
        <v>24</v>
      </c>
      <c r="T46" s="9">
        <f t="shared" si="1"/>
        <v>0</v>
      </c>
      <c r="U46" s="9" t="e">
        <f t="shared" si="1"/>
        <v>#VALUE!</v>
      </c>
    </row>
    <row r="47" spans="1:21" ht="15" customHeight="1" x14ac:dyDescent="0.35">
      <c r="A47" s="64">
        <v>85358</v>
      </c>
      <c r="B47" s="65" t="s">
        <v>68</v>
      </c>
      <c r="C47" s="72" t="s">
        <v>69</v>
      </c>
      <c r="D47" s="73"/>
      <c r="E47" s="73"/>
      <c r="F47" s="73"/>
      <c r="G47" s="73"/>
      <c r="H47" s="73"/>
      <c r="I47" s="74"/>
      <c r="J47" s="66">
        <v>0</v>
      </c>
      <c r="K47" s="68" t="s">
        <v>24</v>
      </c>
      <c r="L47" s="66">
        <v>23</v>
      </c>
      <c r="M47" s="66"/>
      <c r="N47" s="66"/>
      <c r="O47" s="69">
        <f t="shared" si="0"/>
        <v>23</v>
      </c>
      <c r="Q47" s="6"/>
      <c r="R47" s="10"/>
      <c r="S47" s="10"/>
      <c r="T47" s="9">
        <f t="shared" si="1"/>
        <v>0</v>
      </c>
      <c r="U47" s="9">
        <f t="shared" si="1"/>
        <v>0</v>
      </c>
    </row>
    <row r="48" spans="1:21" ht="15.5" x14ac:dyDescent="0.35">
      <c r="A48" s="64">
        <v>85359</v>
      </c>
      <c r="B48" s="65" t="s">
        <v>70</v>
      </c>
      <c r="C48" s="66" t="s">
        <v>24</v>
      </c>
      <c r="D48" s="66" t="s">
        <v>24</v>
      </c>
      <c r="E48" s="66" t="s">
        <v>24</v>
      </c>
      <c r="F48" s="66" t="s">
        <v>24</v>
      </c>
      <c r="G48" s="66" t="s">
        <v>24</v>
      </c>
      <c r="H48" s="67"/>
      <c r="I48" s="66" t="s">
        <v>24</v>
      </c>
      <c r="J48" s="66">
        <v>1</v>
      </c>
      <c r="K48" s="68" t="s">
        <v>24</v>
      </c>
      <c r="L48" s="66">
        <v>48</v>
      </c>
      <c r="M48" s="66"/>
      <c r="N48" s="66"/>
      <c r="O48" s="69">
        <f t="shared" si="0"/>
        <v>49</v>
      </c>
      <c r="Q48" s="6"/>
      <c r="R48" s="7"/>
      <c r="S48" s="8" t="s">
        <v>24</v>
      </c>
      <c r="T48" s="9">
        <f t="shared" si="1"/>
        <v>0</v>
      </c>
      <c r="U48" s="9" t="e">
        <f t="shared" si="1"/>
        <v>#VALUE!</v>
      </c>
    </row>
    <row r="49" spans="1:21" ht="15.5" x14ac:dyDescent="0.35">
      <c r="A49" s="64">
        <v>85360</v>
      </c>
      <c r="B49" s="65" t="s">
        <v>71</v>
      </c>
      <c r="C49" s="66" t="s">
        <v>24</v>
      </c>
      <c r="D49" s="66" t="s">
        <v>24</v>
      </c>
      <c r="E49" s="66" t="s">
        <v>24</v>
      </c>
      <c r="F49" s="66" t="s">
        <v>24</v>
      </c>
      <c r="G49" s="66" t="s">
        <v>24</v>
      </c>
      <c r="H49" s="67"/>
      <c r="I49" s="66" t="s">
        <v>24</v>
      </c>
      <c r="J49" s="66">
        <v>0</v>
      </c>
      <c r="K49" s="68">
        <v>113</v>
      </c>
      <c r="L49" s="66" t="s">
        <v>24</v>
      </c>
      <c r="M49" s="66"/>
      <c r="N49" s="66"/>
      <c r="O49" s="69">
        <f t="shared" si="0"/>
        <v>113</v>
      </c>
      <c r="P49" s="6"/>
      <c r="Q49" s="6"/>
      <c r="R49" s="7"/>
      <c r="S49" s="8" t="s">
        <v>24</v>
      </c>
      <c r="T49" s="9">
        <f t="shared" si="1"/>
        <v>0</v>
      </c>
      <c r="U49" s="9" t="e">
        <f t="shared" si="1"/>
        <v>#VALUE!</v>
      </c>
    </row>
    <row r="50" spans="1:21" ht="15" customHeight="1" x14ac:dyDescent="0.35">
      <c r="A50" s="64">
        <v>85361</v>
      </c>
      <c r="B50" s="65" t="s">
        <v>72</v>
      </c>
      <c r="C50" s="72" t="s">
        <v>69</v>
      </c>
      <c r="D50" s="73"/>
      <c r="E50" s="73"/>
      <c r="F50" s="73"/>
      <c r="G50" s="73"/>
      <c r="H50" s="73"/>
      <c r="I50" s="74"/>
      <c r="J50" s="75">
        <v>0</v>
      </c>
      <c r="K50" s="75" t="s">
        <v>24</v>
      </c>
      <c r="L50" s="75" t="s">
        <v>62</v>
      </c>
      <c r="M50" s="75"/>
      <c r="N50" s="75"/>
      <c r="O50" s="69">
        <f t="shared" si="0"/>
        <v>0</v>
      </c>
      <c r="Q50" s="6"/>
      <c r="R50" s="10"/>
      <c r="S50" s="11"/>
      <c r="T50" s="9">
        <f t="shared" si="1"/>
        <v>0</v>
      </c>
      <c r="U50" s="9">
        <f t="shared" si="1"/>
        <v>0</v>
      </c>
    </row>
    <row r="51" spans="1:21" ht="15.5" x14ac:dyDescent="0.35">
      <c r="A51" s="64">
        <v>85363</v>
      </c>
      <c r="B51" s="65" t="s">
        <v>73</v>
      </c>
      <c r="C51" s="66">
        <v>248</v>
      </c>
      <c r="D51" s="66">
        <v>8</v>
      </c>
      <c r="E51" s="66">
        <v>0</v>
      </c>
      <c r="F51" s="66">
        <v>0</v>
      </c>
      <c r="G51" s="66">
        <v>2</v>
      </c>
      <c r="H51" s="71">
        <v>1.3727328665934022</v>
      </c>
      <c r="I51" s="66">
        <v>340.43775091516375</v>
      </c>
      <c r="J51" s="66">
        <v>2</v>
      </c>
      <c r="K51" s="68" t="s">
        <v>24</v>
      </c>
      <c r="L51" s="66">
        <v>217</v>
      </c>
      <c r="M51" s="66"/>
      <c r="N51" s="66"/>
      <c r="O51" s="69">
        <f t="shared" si="0"/>
        <v>559.43775091516375</v>
      </c>
      <c r="Q51" s="6"/>
      <c r="R51" s="7">
        <v>1.4221681961251886</v>
      </c>
      <c r="S51" s="8">
        <v>329.94302150104375</v>
      </c>
      <c r="T51" s="9">
        <f t="shared" si="1"/>
        <v>-4.9435329531786421E-2</v>
      </c>
      <c r="U51" s="9">
        <f t="shared" si="1"/>
        <v>10.494729414120002</v>
      </c>
    </row>
    <row r="52" spans="1:21" ht="15.5" x14ac:dyDescent="0.35">
      <c r="A52" s="64">
        <v>85364</v>
      </c>
      <c r="B52" s="65" t="s">
        <v>74</v>
      </c>
      <c r="C52" s="66">
        <v>49</v>
      </c>
      <c r="D52" s="66">
        <v>13</v>
      </c>
      <c r="E52" s="66">
        <v>4</v>
      </c>
      <c r="F52" s="66">
        <v>0</v>
      </c>
      <c r="G52" s="66">
        <v>1</v>
      </c>
      <c r="H52" s="71">
        <v>1.3727328665934022</v>
      </c>
      <c r="I52" s="66">
        <v>67.263910463076712</v>
      </c>
      <c r="J52" s="66">
        <v>0</v>
      </c>
      <c r="K52" s="68" t="s">
        <v>24</v>
      </c>
      <c r="L52" s="66">
        <v>5</v>
      </c>
      <c r="M52" s="66"/>
      <c r="N52" s="66"/>
      <c r="O52" s="69">
        <f t="shared" si="0"/>
        <v>72.263910463076712</v>
      </c>
      <c r="Q52" s="6"/>
      <c r="R52" s="7">
        <v>1.4221681961251886</v>
      </c>
      <c r="S52" s="8">
        <v>82.485755375260936</v>
      </c>
      <c r="T52" s="9">
        <f t="shared" si="1"/>
        <v>-4.9435329531786421E-2</v>
      </c>
      <c r="U52" s="9">
        <f t="shared" si="1"/>
        <v>-15.221844912184224</v>
      </c>
    </row>
    <row r="53" spans="1:21" ht="15.5" x14ac:dyDescent="0.35">
      <c r="A53" s="64">
        <v>85365</v>
      </c>
      <c r="B53" s="65" t="s">
        <v>75</v>
      </c>
      <c r="C53" s="66" t="s">
        <v>24</v>
      </c>
      <c r="D53" s="66" t="s">
        <v>24</v>
      </c>
      <c r="E53" s="66" t="s">
        <v>24</v>
      </c>
      <c r="F53" s="66" t="s">
        <v>24</v>
      </c>
      <c r="G53" s="66" t="s">
        <v>24</v>
      </c>
      <c r="H53" s="67"/>
      <c r="I53" s="66" t="s">
        <v>24</v>
      </c>
      <c r="J53" s="66">
        <v>3</v>
      </c>
      <c r="K53" s="68" t="s">
        <v>24</v>
      </c>
      <c r="L53" s="66">
        <v>31</v>
      </c>
      <c r="M53" s="66"/>
      <c r="N53" s="66"/>
      <c r="O53" s="69">
        <f t="shared" si="0"/>
        <v>34</v>
      </c>
      <c r="Q53" s="6"/>
      <c r="R53" s="7"/>
      <c r="S53" s="8" t="s">
        <v>24</v>
      </c>
      <c r="T53" s="9">
        <f t="shared" si="1"/>
        <v>0</v>
      </c>
      <c r="U53" s="9" t="e">
        <f t="shared" si="1"/>
        <v>#VALUE!</v>
      </c>
    </row>
    <row r="54" spans="1:21" ht="15.5" x14ac:dyDescent="0.35">
      <c r="A54" s="64">
        <v>85366</v>
      </c>
      <c r="B54" s="65" t="s">
        <v>76</v>
      </c>
      <c r="C54" s="66" t="s">
        <v>24</v>
      </c>
      <c r="D54" s="66" t="s">
        <v>24</v>
      </c>
      <c r="E54" s="66" t="s">
        <v>24</v>
      </c>
      <c r="F54" s="66" t="s">
        <v>24</v>
      </c>
      <c r="G54" s="66" t="s">
        <v>24</v>
      </c>
      <c r="H54" s="67"/>
      <c r="I54" s="66" t="s">
        <v>24</v>
      </c>
      <c r="J54" s="66">
        <v>1</v>
      </c>
      <c r="K54" s="68" t="s">
        <v>24</v>
      </c>
      <c r="L54" s="66">
        <v>10</v>
      </c>
      <c r="M54" s="66"/>
      <c r="N54" s="66"/>
      <c r="O54" s="69">
        <f t="shared" si="0"/>
        <v>11</v>
      </c>
      <c r="Q54" s="6"/>
      <c r="R54" s="7"/>
      <c r="S54" s="8" t="s">
        <v>24</v>
      </c>
      <c r="T54" s="9">
        <f t="shared" si="1"/>
        <v>0</v>
      </c>
      <c r="U54" s="9" t="e">
        <f t="shared" si="1"/>
        <v>#VALUE!</v>
      </c>
    </row>
    <row r="55" spans="1:21" ht="15.5" x14ac:dyDescent="0.35">
      <c r="A55" s="64">
        <v>85368</v>
      </c>
      <c r="B55" s="65" t="s">
        <v>77</v>
      </c>
      <c r="C55" s="66" t="s">
        <v>24</v>
      </c>
      <c r="D55" s="66" t="s">
        <v>24</v>
      </c>
      <c r="E55" s="66" t="s">
        <v>24</v>
      </c>
      <c r="F55" s="66" t="s">
        <v>24</v>
      </c>
      <c r="G55" s="66" t="s">
        <v>24</v>
      </c>
      <c r="H55" s="67"/>
      <c r="I55" s="66" t="s">
        <v>24</v>
      </c>
      <c r="J55" s="66">
        <v>1</v>
      </c>
      <c r="K55" s="68" t="s">
        <v>24</v>
      </c>
      <c r="L55" s="66">
        <v>2</v>
      </c>
      <c r="M55" s="66"/>
      <c r="N55" s="66"/>
      <c r="O55" s="69">
        <f t="shared" si="0"/>
        <v>3</v>
      </c>
      <c r="Q55" s="6"/>
      <c r="R55" s="7"/>
      <c r="S55" s="8" t="s">
        <v>24</v>
      </c>
      <c r="T55" s="9">
        <f t="shared" si="1"/>
        <v>0</v>
      </c>
      <c r="U55" s="9" t="e">
        <f t="shared" si="1"/>
        <v>#VALUE!</v>
      </c>
    </row>
    <row r="56" spans="1:21" ht="15.5" x14ac:dyDescent="0.35">
      <c r="A56" s="64">
        <v>85369</v>
      </c>
      <c r="B56" s="65" t="s">
        <v>78</v>
      </c>
      <c r="C56" s="66" t="s">
        <v>24</v>
      </c>
      <c r="D56" s="66" t="s">
        <v>24</v>
      </c>
      <c r="E56" s="66" t="s">
        <v>24</v>
      </c>
      <c r="F56" s="66" t="s">
        <v>24</v>
      </c>
      <c r="G56" s="66" t="s">
        <v>24</v>
      </c>
      <c r="H56" s="67"/>
      <c r="I56" s="66" t="s">
        <v>24</v>
      </c>
      <c r="J56" s="66">
        <v>1</v>
      </c>
      <c r="K56" s="68" t="s">
        <v>24</v>
      </c>
      <c r="L56" s="66">
        <v>94</v>
      </c>
      <c r="M56" s="66"/>
      <c r="N56" s="66"/>
      <c r="O56" s="69">
        <f t="shared" si="0"/>
        <v>95</v>
      </c>
      <c r="Q56" s="6"/>
      <c r="R56" s="7"/>
      <c r="S56" s="8" t="s">
        <v>24</v>
      </c>
      <c r="T56" s="9">
        <f t="shared" si="1"/>
        <v>0</v>
      </c>
      <c r="U56" s="9" t="e">
        <f t="shared" si="1"/>
        <v>#VALUE!</v>
      </c>
    </row>
    <row r="57" spans="1:21" ht="15.5" x14ac:dyDescent="0.35">
      <c r="A57" s="64">
        <v>85371</v>
      </c>
      <c r="B57" s="65" t="s">
        <v>79</v>
      </c>
      <c r="C57" s="66" t="s">
        <v>24</v>
      </c>
      <c r="D57" s="66" t="s">
        <v>24</v>
      </c>
      <c r="E57" s="66" t="s">
        <v>24</v>
      </c>
      <c r="F57" s="66" t="s">
        <v>24</v>
      </c>
      <c r="G57" s="66" t="s">
        <v>24</v>
      </c>
      <c r="H57" s="67"/>
      <c r="I57" s="66" t="s">
        <v>24</v>
      </c>
      <c r="J57" s="66">
        <v>0</v>
      </c>
      <c r="K57" s="68" t="s">
        <v>24</v>
      </c>
      <c r="L57" s="66">
        <v>0</v>
      </c>
      <c r="M57" s="66"/>
      <c r="N57" s="66"/>
      <c r="O57" s="69">
        <f t="shared" si="0"/>
        <v>0</v>
      </c>
      <c r="Q57" s="6"/>
      <c r="R57" s="7"/>
      <c r="S57" s="8" t="s">
        <v>24</v>
      </c>
      <c r="T57" s="9">
        <f t="shared" si="1"/>
        <v>0</v>
      </c>
      <c r="U57" s="9" t="e">
        <f t="shared" si="1"/>
        <v>#VALUE!</v>
      </c>
    </row>
    <row r="58" spans="1:21" ht="15.5" x14ac:dyDescent="0.35">
      <c r="A58" s="64">
        <v>85372</v>
      </c>
      <c r="B58" s="65" t="s">
        <v>80</v>
      </c>
      <c r="C58" s="66">
        <v>6</v>
      </c>
      <c r="D58" s="66">
        <v>0</v>
      </c>
      <c r="E58" s="66">
        <v>0</v>
      </c>
      <c r="F58" s="66">
        <v>0</v>
      </c>
      <c r="G58" s="66">
        <v>0</v>
      </c>
      <c r="H58" s="71">
        <v>1.3727328665934022</v>
      </c>
      <c r="I58" s="66">
        <v>8.2363971995604128</v>
      </c>
      <c r="J58" s="66">
        <v>0</v>
      </c>
      <c r="K58" s="68" t="s">
        <v>24</v>
      </c>
      <c r="L58" s="66">
        <v>1</v>
      </c>
      <c r="M58" s="66"/>
      <c r="N58" s="66"/>
      <c r="O58" s="69">
        <f t="shared" si="0"/>
        <v>9.2363971995604128</v>
      </c>
      <c r="Q58" s="6"/>
      <c r="R58" s="7">
        <v>1.4221681961251886</v>
      </c>
      <c r="S58" s="8">
        <v>0</v>
      </c>
      <c r="T58" s="9">
        <f t="shared" si="1"/>
        <v>-4.9435329531786421E-2</v>
      </c>
      <c r="U58" s="9">
        <f t="shared" si="1"/>
        <v>8.2363971995604128</v>
      </c>
    </row>
    <row r="59" spans="1:21" ht="15.5" x14ac:dyDescent="0.35">
      <c r="A59" s="64">
        <v>85380</v>
      </c>
      <c r="B59" s="65" t="s">
        <v>81</v>
      </c>
      <c r="C59" s="66">
        <v>75</v>
      </c>
      <c r="D59" s="66">
        <v>4</v>
      </c>
      <c r="E59" s="66">
        <v>0</v>
      </c>
      <c r="F59" s="66">
        <v>0</v>
      </c>
      <c r="G59" s="66">
        <v>0</v>
      </c>
      <c r="H59" s="71">
        <v>1.3727328665934022</v>
      </c>
      <c r="I59" s="66">
        <v>102.95496499450516</v>
      </c>
      <c r="J59" s="66">
        <v>4</v>
      </c>
      <c r="K59" s="68" t="s">
        <v>24</v>
      </c>
      <c r="L59" s="66">
        <v>28</v>
      </c>
      <c r="M59" s="66"/>
      <c r="N59" s="66"/>
      <c r="O59" s="69">
        <f t="shared" si="0"/>
        <v>134.95496499450516</v>
      </c>
      <c r="P59" s="6"/>
      <c r="Q59" s="6"/>
      <c r="R59" s="7">
        <v>1.4221681961251886</v>
      </c>
      <c r="S59" s="8">
        <v>133.68381043576773</v>
      </c>
      <c r="T59" s="9">
        <f t="shared" si="1"/>
        <v>-4.9435329531786421E-2</v>
      </c>
      <c r="U59" s="9">
        <f t="shared" si="1"/>
        <v>-30.728845441262564</v>
      </c>
    </row>
    <row r="60" spans="1:21" ht="15" customHeight="1" x14ac:dyDescent="0.35">
      <c r="A60" s="64">
        <v>85381</v>
      </c>
      <c r="B60" s="65" t="s">
        <v>82</v>
      </c>
      <c r="C60" s="66" t="s">
        <v>24</v>
      </c>
      <c r="D60" s="66" t="s">
        <v>24</v>
      </c>
      <c r="E60" s="66" t="s">
        <v>24</v>
      </c>
      <c r="F60" s="66" t="s">
        <v>24</v>
      </c>
      <c r="G60" s="66" t="s">
        <v>24</v>
      </c>
      <c r="H60" s="67"/>
      <c r="I60" s="66"/>
      <c r="J60" s="76">
        <v>0</v>
      </c>
      <c r="K60" s="76" t="s">
        <v>24</v>
      </c>
      <c r="L60" s="77">
        <v>0</v>
      </c>
      <c r="M60" s="76"/>
      <c r="N60" s="76"/>
      <c r="O60" s="69">
        <f t="shared" si="0"/>
        <v>0</v>
      </c>
      <c r="Q60" s="6"/>
      <c r="R60" s="10"/>
      <c r="S60" s="11"/>
      <c r="T60" s="9">
        <f t="shared" si="1"/>
        <v>0</v>
      </c>
      <c r="U60" s="9">
        <f t="shared" si="1"/>
        <v>0</v>
      </c>
    </row>
    <row r="61" spans="1:21" ht="15.5" x14ac:dyDescent="0.35">
      <c r="A61" s="64">
        <v>85382</v>
      </c>
      <c r="B61" s="65" t="s">
        <v>83</v>
      </c>
      <c r="C61" s="66" t="s">
        <v>24</v>
      </c>
      <c r="D61" s="66" t="s">
        <v>24</v>
      </c>
      <c r="E61" s="66" t="s">
        <v>24</v>
      </c>
      <c r="F61" s="66" t="s">
        <v>24</v>
      </c>
      <c r="G61" s="66" t="s">
        <v>24</v>
      </c>
      <c r="H61" s="67"/>
      <c r="I61" s="66" t="s">
        <v>24</v>
      </c>
      <c r="J61" s="66">
        <v>2</v>
      </c>
      <c r="K61" s="68" t="s">
        <v>24</v>
      </c>
      <c r="L61" s="66">
        <v>0</v>
      </c>
      <c r="M61" s="66"/>
      <c r="N61" s="66"/>
      <c r="O61" s="69">
        <f t="shared" si="0"/>
        <v>2</v>
      </c>
      <c r="Q61" s="6"/>
      <c r="R61" s="7"/>
      <c r="S61" s="8" t="s">
        <v>24</v>
      </c>
      <c r="T61" s="9">
        <f t="shared" si="1"/>
        <v>0</v>
      </c>
      <c r="U61" s="9" t="e">
        <f t="shared" si="1"/>
        <v>#VALUE!</v>
      </c>
    </row>
    <row r="62" spans="1:21" ht="15.5" x14ac:dyDescent="0.35">
      <c r="A62" s="64">
        <v>85384</v>
      </c>
      <c r="B62" s="65" t="s">
        <v>84</v>
      </c>
      <c r="C62" s="66" t="s">
        <v>24</v>
      </c>
      <c r="D62" s="66" t="s">
        <v>24</v>
      </c>
      <c r="E62" s="66" t="s">
        <v>24</v>
      </c>
      <c r="F62" s="66" t="s">
        <v>24</v>
      </c>
      <c r="G62" s="66" t="s">
        <v>24</v>
      </c>
      <c r="H62" s="67"/>
      <c r="I62" s="66" t="s">
        <v>24</v>
      </c>
      <c r="J62" s="66">
        <v>1</v>
      </c>
      <c r="K62" s="68" t="s">
        <v>24</v>
      </c>
      <c r="L62" s="66">
        <v>10</v>
      </c>
      <c r="M62" s="66"/>
      <c r="N62" s="66"/>
      <c r="O62" s="69">
        <f t="shared" si="0"/>
        <v>11</v>
      </c>
      <c r="Q62" s="6"/>
      <c r="R62" s="7"/>
      <c r="S62" s="8" t="s">
        <v>24</v>
      </c>
      <c r="T62" s="9">
        <f t="shared" si="1"/>
        <v>0</v>
      </c>
      <c r="U62" s="9" t="e">
        <f t="shared" si="1"/>
        <v>#VALUE!</v>
      </c>
    </row>
    <row r="63" spans="1:21" ht="15.5" x14ac:dyDescent="0.35">
      <c r="A63" s="64">
        <v>85385</v>
      </c>
      <c r="B63" s="65" t="s">
        <v>85</v>
      </c>
      <c r="C63" s="72" t="s">
        <v>69</v>
      </c>
      <c r="D63" s="73"/>
      <c r="E63" s="73"/>
      <c r="F63" s="73"/>
      <c r="G63" s="73"/>
      <c r="H63" s="73"/>
      <c r="I63" s="74"/>
      <c r="J63" s="66">
        <v>6</v>
      </c>
      <c r="K63" s="68" t="s">
        <v>24</v>
      </c>
      <c r="L63" s="66">
        <v>132</v>
      </c>
      <c r="M63" s="66"/>
      <c r="N63" s="66"/>
      <c r="O63" s="69">
        <f t="shared" si="0"/>
        <v>138</v>
      </c>
      <c r="Q63" s="6"/>
      <c r="R63" s="7">
        <v>1.298913043478261</v>
      </c>
      <c r="S63" s="8">
        <v>494.88586956521743</v>
      </c>
      <c r="T63" s="9">
        <f t="shared" si="1"/>
        <v>-1.298913043478261</v>
      </c>
      <c r="U63" s="9">
        <f t="shared" si="1"/>
        <v>-494.88586956521743</v>
      </c>
    </row>
    <row r="64" spans="1:21" ht="15.5" x14ac:dyDescent="0.35">
      <c r="A64" s="64"/>
      <c r="B64" s="65" t="s">
        <v>86</v>
      </c>
      <c r="C64" s="66" t="s">
        <v>24</v>
      </c>
      <c r="D64" s="66" t="s">
        <v>24</v>
      </c>
      <c r="E64" s="66" t="s">
        <v>24</v>
      </c>
      <c r="F64" s="66" t="s">
        <v>24</v>
      </c>
      <c r="G64" s="66" t="s">
        <v>24</v>
      </c>
      <c r="H64" s="67"/>
      <c r="I64" s="66" t="s">
        <v>24</v>
      </c>
      <c r="J64" s="66">
        <v>0</v>
      </c>
      <c r="K64" s="68" t="s">
        <v>24</v>
      </c>
      <c r="L64" s="66" t="s">
        <v>24</v>
      </c>
      <c r="M64" s="66"/>
      <c r="N64" s="66">
        <v>903</v>
      </c>
      <c r="O64" s="69">
        <f t="shared" si="0"/>
        <v>903</v>
      </c>
      <c r="Q64" s="6"/>
      <c r="R64" s="7"/>
      <c r="S64" s="8" t="s">
        <v>24</v>
      </c>
      <c r="T64" s="9">
        <f t="shared" si="1"/>
        <v>0</v>
      </c>
      <c r="U64" s="9" t="e">
        <f t="shared" si="1"/>
        <v>#VALUE!</v>
      </c>
    </row>
    <row r="65" spans="1:22" ht="15.5" x14ac:dyDescent="0.35">
      <c r="A65" s="64"/>
      <c r="B65" s="65" t="s">
        <v>87</v>
      </c>
      <c r="C65" s="66" t="s">
        <v>24</v>
      </c>
      <c r="D65" s="66" t="s">
        <v>24</v>
      </c>
      <c r="E65" s="66" t="s">
        <v>24</v>
      </c>
      <c r="F65" s="66" t="s">
        <v>24</v>
      </c>
      <c r="G65" s="66" t="s">
        <v>24</v>
      </c>
      <c r="H65" s="67"/>
      <c r="I65" s="66" t="s">
        <v>24</v>
      </c>
      <c r="J65" s="66">
        <v>0</v>
      </c>
      <c r="K65" s="68" t="s">
        <v>24</v>
      </c>
      <c r="L65" s="66" t="s">
        <v>24</v>
      </c>
      <c r="M65" s="66"/>
      <c r="N65" s="66">
        <v>1147</v>
      </c>
      <c r="O65" s="69">
        <f t="shared" si="0"/>
        <v>1147</v>
      </c>
      <c r="Q65" s="6"/>
      <c r="R65" s="7"/>
      <c r="S65" s="8" t="s">
        <v>24</v>
      </c>
      <c r="T65" s="9">
        <f t="shared" si="1"/>
        <v>0</v>
      </c>
      <c r="U65" s="9" t="e">
        <f t="shared" si="1"/>
        <v>#VALUE!</v>
      </c>
    </row>
    <row r="66" spans="1:22" ht="15.5" x14ac:dyDescent="0.35">
      <c r="A66" s="64"/>
      <c r="B66" s="65" t="s">
        <v>88</v>
      </c>
      <c r="C66" s="66" t="s">
        <v>24</v>
      </c>
      <c r="D66" s="66" t="s">
        <v>24</v>
      </c>
      <c r="E66" s="66" t="s">
        <v>24</v>
      </c>
      <c r="F66" s="66" t="s">
        <v>24</v>
      </c>
      <c r="G66" s="66" t="s">
        <v>24</v>
      </c>
      <c r="H66" s="67"/>
      <c r="I66" s="66" t="s">
        <v>24</v>
      </c>
      <c r="J66" s="66">
        <v>0</v>
      </c>
      <c r="K66" s="68" t="s">
        <v>24</v>
      </c>
      <c r="L66" s="66" t="s">
        <v>24</v>
      </c>
      <c r="M66" s="66"/>
      <c r="N66" s="66">
        <v>532</v>
      </c>
      <c r="O66" s="69">
        <f t="shared" si="0"/>
        <v>532</v>
      </c>
      <c r="Q66" s="6"/>
      <c r="R66" s="7"/>
      <c r="S66" s="8" t="s">
        <v>24</v>
      </c>
      <c r="T66" s="9">
        <f t="shared" si="1"/>
        <v>0</v>
      </c>
      <c r="U66" s="9" t="e">
        <f t="shared" si="1"/>
        <v>#VALUE!</v>
      </c>
    </row>
    <row r="67" spans="1:22" ht="15.5" x14ac:dyDescent="0.35">
      <c r="A67" s="64"/>
      <c r="B67" s="65" t="s">
        <v>89</v>
      </c>
      <c r="C67" s="66" t="s">
        <v>24</v>
      </c>
      <c r="D67" s="66" t="s">
        <v>24</v>
      </c>
      <c r="E67" s="66" t="s">
        <v>24</v>
      </c>
      <c r="F67" s="66" t="s">
        <v>24</v>
      </c>
      <c r="G67" s="66" t="s">
        <v>24</v>
      </c>
      <c r="H67" s="67"/>
      <c r="I67" s="66" t="s">
        <v>24</v>
      </c>
      <c r="J67" s="66">
        <v>0</v>
      </c>
      <c r="K67" s="68" t="s">
        <v>24</v>
      </c>
      <c r="L67" s="66" t="s">
        <v>24</v>
      </c>
      <c r="M67" s="66"/>
      <c r="N67" s="66">
        <v>495</v>
      </c>
      <c r="O67" s="69">
        <f t="shared" si="0"/>
        <v>495</v>
      </c>
      <c r="Q67" s="6"/>
      <c r="R67" s="7"/>
      <c r="S67" s="8" t="s">
        <v>24</v>
      </c>
      <c r="T67" s="9">
        <f t="shared" si="1"/>
        <v>0</v>
      </c>
      <c r="U67" s="9" t="e">
        <f t="shared" si="1"/>
        <v>#VALUE!</v>
      </c>
    </row>
    <row r="68" spans="1:22" ht="15.5" x14ac:dyDescent="0.35">
      <c r="A68" s="64"/>
      <c r="B68" s="65" t="s">
        <v>90</v>
      </c>
      <c r="C68" s="66" t="s">
        <v>24</v>
      </c>
      <c r="D68" s="66" t="s">
        <v>24</v>
      </c>
      <c r="E68" s="66" t="s">
        <v>24</v>
      </c>
      <c r="F68" s="66" t="s">
        <v>24</v>
      </c>
      <c r="G68" s="66" t="s">
        <v>24</v>
      </c>
      <c r="H68" s="67"/>
      <c r="I68" s="66" t="s">
        <v>24</v>
      </c>
      <c r="J68" s="66">
        <v>0</v>
      </c>
      <c r="K68" s="68" t="s">
        <v>24</v>
      </c>
      <c r="L68" s="66" t="s">
        <v>24</v>
      </c>
      <c r="M68" s="66"/>
      <c r="N68" s="66">
        <v>381</v>
      </c>
      <c r="O68" s="69">
        <f t="shared" ref="O68:O70" si="2">SUM(I68:N68)</f>
        <v>381</v>
      </c>
      <c r="Q68" s="6"/>
      <c r="R68" s="7"/>
      <c r="S68" s="8" t="s">
        <v>24</v>
      </c>
      <c r="T68" s="9">
        <f t="shared" ref="T68:U70" si="3">H68-R68</f>
        <v>0</v>
      </c>
      <c r="U68" s="9" t="e">
        <f t="shared" si="3"/>
        <v>#VALUE!</v>
      </c>
    </row>
    <row r="69" spans="1:22" ht="15.5" x14ac:dyDescent="0.35">
      <c r="A69" s="64"/>
      <c r="B69" s="65" t="s">
        <v>91</v>
      </c>
      <c r="C69" s="66" t="s">
        <v>24</v>
      </c>
      <c r="D69" s="66" t="s">
        <v>24</v>
      </c>
      <c r="E69" s="66" t="s">
        <v>24</v>
      </c>
      <c r="F69" s="66" t="s">
        <v>24</v>
      </c>
      <c r="G69" s="66" t="s">
        <v>24</v>
      </c>
      <c r="H69" s="67"/>
      <c r="I69" s="66" t="s">
        <v>24</v>
      </c>
      <c r="J69" s="66">
        <v>0</v>
      </c>
      <c r="K69" s="68" t="s">
        <v>24</v>
      </c>
      <c r="L69" s="66" t="s">
        <v>24</v>
      </c>
      <c r="M69" s="66"/>
      <c r="N69" s="66">
        <v>590</v>
      </c>
      <c r="O69" s="69">
        <f t="shared" si="2"/>
        <v>590</v>
      </c>
      <c r="Q69" s="6"/>
      <c r="R69" s="7"/>
      <c r="S69" s="8" t="s">
        <v>24</v>
      </c>
      <c r="T69" s="9">
        <f t="shared" si="3"/>
        <v>0</v>
      </c>
      <c r="U69" s="9" t="e">
        <f t="shared" si="3"/>
        <v>#VALUE!</v>
      </c>
    </row>
    <row r="70" spans="1:22" x14ac:dyDescent="0.35">
      <c r="A70" s="78"/>
      <c r="B70" s="79" t="s">
        <v>92</v>
      </c>
      <c r="C70" s="80">
        <f>SUM(C3:C69)</f>
        <v>11040</v>
      </c>
      <c r="D70" s="80">
        <f t="shared" ref="D70:M70" si="4">SUM(D3:D69)</f>
        <v>1843</v>
      </c>
      <c r="E70" s="80">
        <f t="shared" si="4"/>
        <v>457</v>
      </c>
      <c r="F70" s="80">
        <f t="shared" si="4"/>
        <v>797</v>
      </c>
      <c r="G70" s="80">
        <f t="shared" si="4"/>
        <v>56</v>
      </c>
      <c r="H70" s="81"/>
      <c r="I70" s="80">
        <f>SUM(I3:I69)</f>
        <v>15154.97084719116</v>
      </c>
      <c r="J70" s="80">
        <f t="shared" si="4"/>
        <v>502</v>
      </c>
      <c r="K70" s="80">
        <f t="shared" si="4"/>
        <v>11252</v>
      </c>
      <c r="L70" s="80">
        <f t="shared" si="4"/>
        <v>6567</v>
      </c>
      <c r="M70" s="80">
        <f t="shared" si="4"/>
        <v>4201</v>
      </c>
      <c r="N70" s="80">
        <f>SUM(N3:N69)</f>
        <v>4048</v>
      </c>
      <c r="O70" s="93">
        <f t="shared" si="2"/>
        <v>41724.970847191158</v>
      </c>
      <c r="P70" s="6"/>
      <c r="Q70" s="6"/>
      <c r="R70" s="5">
        <v>1.4221681961251886</v>
      </c>
      <c r="S70" s="12">
        <v>15227.310560273892</v>
      </c>
      <c r="U70" s="9">
        <f t="shared" si="3"/>
        <v>-72.339713082732487</v>
      </c>
    </row>
    <row r="71" spans="1:22" ht="15" thickBot="1" x14ac:dyDescent="0.4">
      <c r="A71" s="82"/>
      <c r="B71" s="83"/>
      <c r="C71" s="84"/>
      <c r="D71" s="84"/>
      <c r="E71" s="84" t="s">
        <v>93</v>
      </c>
      <c r="F71" s="84"/>
      <c r="G71" s="84"/>
      <c r="H71" s="85">
        <v>1.3727328665934022</v>
      </c>
      <c r="I71" s="86">
        <f>I70/$O$70</f>
        <v>0.36321105897696182</v>
      </c>
      <c r="J71" s="86">
        <f>J70/$O$70</f>
        <v>1.2031164787111975E-2</v>
      </c>
      <c r="K71" s="86">
        <f t="shared" ref="K71:N71" si="5">K70/$O$70</f>
        <v>0.26967064977008753</v>
      </c>
      <c r="L71" s="86">
        <f t="shared" si="5"/>
        <v>0.15738776724494891</v>
      </c>
      <c r="M71" s="86">
        <f t="shared" si="5"/>
        <v>0.10068311408497492</v>
      </c>
      <c r="N71" s="86">
        <f t="shared" si="5"/>
        <v>9.7016245135914891E-2</v>
      </c>
      <c r="O71" s="87"/>
      <c r="P71" s="6"/>
    </row>
    <row r="72" spans="1:22" ht="15" thickTop="1" x14ac:dyDescent="0.35"/>
    <row r="73" spans="1:22" x14ac:dyDescent="0.35">
      <c r="A73" s="89" t="s">
        <v>94</v>
      </c>
      <c r="B73" s="90" t="s">
        <v>95</v>
      </c>
      <c r="C73" s="90"/>
      <c r="D73" s="90"/>
      <c r="E73" s="90"/>
      <c r="F73" s="90"/>
      <c r="G73" s="90"/>
      <c r="H73" s="90"/>
      <c r="I73" s="90"/>
      <c r="J73" s="90"/>
      <c r="K73" s="90"/>
      <c r="L73" s="90"/>
      <c r="M73" s="90"/>
      <c r="N73" s="90"/>
      <c r="O73" s="90"/>
    </row>
    <row r="74" spans="1:22" x14ac:dyDescent="0.35">
      <c r="A74" s="91" t="s">
        <v>239</v>
      </c>
      <c r="B74" s="88"/>
      <c r="C74" s="88"/>
      <c r="D74" s="88"/>
      <c r="E74" s="88"/>
      <c r="F74" s="88"/>
      <c r="G74" s="88"/>
      <c r="H74" s="88"/>
      <c r="I74" s="88"/>
      <c r="J74" s="88"/>
      <c r="K74" s="88"/>
      <c r="L74" s="88"/>
      <c r="M74" s="88"/>
      <c r="N74" s="88"/>
      <c r="O74" s="88"/>
    </row>
    <row r="75" spans="1:22" x14ac:dyDescent="0.35">
      <c r="A75" s="92"/>
      <c r="B75" s="92"/>
      <c r="C75" s="92"/>
      <c r="D75" s="92"/>
      <c r="E75" s="92"/>
      <c r="F75" s="92"/>
      <c r="G75" s="92"/>
      <c r="H75" s="92"/>
      <c r="I75" s="92"/>
      <c r="J75" s="92"/>
      <c r="K75" s="92"/>
      <c r="L75" s="92"/>
      <c r="M75" s="92"/>
      <c r="N75" s="92"/>
      <c r="O75" s="92"/>
      <c r="V75" s="5"/>
    </row>
    <row r="76" spans="1:22" x14ac:dyDescent="0.35">
      <c r="A76" s="92"/>
      <c r="B76" s="92"/>
      <c r="C76" s="92"/>
      <c r="D76" s="92"/>
      <c r="E76" s="92"/>
      <c r="F76" s="92"/>
      <c r="G76" s="92"/>
      <c r="H76" s="92"/>
      <c r="I76" s="92"/>
      <c r="J76" s="92"/>
      <c r="K76" s="92"/>
      <c r="L76" s="92"/>
      <c r="M76" s="92"/>
      <c r="N76" s="92"/>
      <c r="O76" s="92"/>
      <c r="V76" s="5"/>
    </row>
    <row r="77" spans="1:22" x14ac:dyDescent="0.35">
      <c r="A77" s="92"/>
      <c r="B77" s="92"/>
      <c r="C77" s="92"/>
      <c r="D77" s="92"/>
      <c r="E77" s="92"/>
      <c r="F77" s="92"/>
      <c r="G77" s="92"/>
      <c r="H77" s="92"/>
      <c r="I77" s="92"/>
      <c r="J77" s="92"/>
      <c r="K77" s="92"/>
      <c r="L77" s="92"/>
      <c r="M77" s="92"/>
      <c r="N77" s="92"/>
      <c r="O77" s="92"/>
      <c r="V77" s="5"/>
    </row>
    <row r="78" spans="1:22" x14ac:dyDescent="0.35">
      <c r="A78" s="92"/>
      <c r="B78" s="92"/>
      <c r="C78" s="92"/>
      <c r="D78" s="92"/>
      <c r="E78" s="92"/>
      <c r="F78" s="92"/>
      <c r="G78" s="92"/>
      <c r="H78" s="92"/>
      <c r="I78" s="92"/>
      <c r="J78" s="92"/>
      <c r="K78" s="92"/>
      <c r="L78" s="92"/>
      <c r="M78" s="92"/>
      <c r="N78" s="92"/>
      <c r="O78" s="92"/>
      <c r="V78" s="5"/>
    </row>
    <row r="79" spans="1:22" x14ac:dyDescent="0.35">
      <c r="A79" s="92"/>
      <c r="B79" s="92"/>
      <c r="C79" s="92"/>
      <c r="D79" s="92"/>
      <c r="E79" s="92"/>
      <c r="F79" s="92"/>
      <c r="G79" s="92"/>
      <c r="H79" s="92"/>
      <c r="I79" s="92"/>
      <c r="J79" s="92"/>
      <c r="K79" s="92"/>
      <c r="L79" s="92"/>
      <c r="M79" s="92"/>
      <c r="N79" s="92"/>
      <c r="O79" s="92"/>
      <c r="V79" s="5"/>
    </row>
    <row r="80" spans="1:22" x14ac:dyDescent="0.35">
      <c r="V80" s="5"/>
    </row>
    <row r="81" spans="22:22" x14ac:dyDescent="0.35">
      <c r="V81" s="5"/>
    </row>
    <row r="82" spans="22:22" x14ac:dyDescent="0.35">
      <c r="V82" s="5"/>
    </row>
    <row r="83" spans="22:22" x14ac:dyDescent="0.35">
      <c r="V83" s="5"/>
    </row>
    <row r="84" spans="22:22" x14ac:dyDescent="0.35">
      <c r="V84" s="5"/>
    </row>
    <row r="85" spans="22:22" x14ac:dyDescent="0.35">
      <c r="V85" s="5"/>
    </row>
  </sheetData>
  <mergeCells count="5">
    <mergeCell ref="A1:O1"/>
    <mergeCell ref="C47:I47"/>
    <mergeCell ref="C50:I50"/>
    <mergeCell ref="C63:I63"/>
    <mergeCell ref="B73:O73"/>
  </mergeCells>
  <pageMargins left="0.70866141732283472" right="0.70866141732283472" top="0.74803149606299213" bottom="0.74803149606299213" header="0.31496062992125984" footer="0.31496062992125984"/>
  <pageSetup paperSize="9" scale="50" orientation="portrait" r:id="rId1"/>
  <headerFooter>
    <oddHeader>&amp;C&amp;"Calibri,Regular"&amp;13SRAD Report No.2040 Transport Statistics Manchester 2019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1F867-8CFD-42C5-8F29-73113CDE4AE0}">
  <sheetPr>
    <pageSetUpPr fitToPage="1"/>
  </sheetPr>
  <dimension ref="A1:T55"/>
  <sheetViews>
    <sheetView zoomScaleNormal="100" zoomScalePageLayoutView="75" workbookViewId="0">
      <selection activeCell="M5" sqref="M5"/>
    </sheetView>
  </sheetViews>
  <sheetFormatPr defaultColWidth="8.81640625" defaultRowHeight="14.5" x14ac:dyDescent="0.35"/>
  <cols>
    <col min="1" max="1" width="13" style="95" customWidth="1"/>
    <col min="2" max="2" width="12.453125" style="95" customWidth="1"/>
    <col min="3" max="3" width="7.1796875" style="95" customWidth="1"/>
    <col min="4" max="4" width="7.7265625" style="95" customWidth="1"/>
    <col min="5" max="5" width="8.1796875" style="95" customWidth="1"/>
    <col min="6" max="6" width="8" style="95" customWidth="1"/>
    <col min="7" max="7" width="7.453125" style="95" customWidth="1"/>
    <col min="8" max="8" width="7.1796875" style="95" customWidth="1"/>
    <col min="9" max="9" width="8.1796875" style="95" customWidth="1"/>
    <col min="10" max="10" width="10.54296875" style="15" bestFit="1" customWidth="1"/>
    <col min="11" max="20" width="8.81640625" style="15"/>
    <col min="21" max="16384" width="8.81640625" style="14"/>
  </cols>
  <sheetData>
    <row r="1" spans="1:20" ht="18.5" x14ac:dyDescent="0.45">
      <c r="A1" s="94" t="s">
        <v>98</v>
      </c>
    </row>
    <row r="2" spans="1:20" ht="15" thickBot="1" x14ac:dyDescent="0.4"/>
    <row r="3" spans="1:20" ht="15.5" thickTop="1" thickBot="1" x14ac:dyDescent="0.4">
      <c r="A3" s="96" t="s">
        <v>99</v>
      </c>
      <c r="B3" s="97"/>
      <c r="C3" s="97"/>
      <c r="D3" s="97"/>
      <c r="E3" s="97"/>
      <c r="F3" s="97"/>
      <c r="G3" s="97"/>
      <c r="H3" s="97"/>
      <c r="I3" s="98"/>
    </row>
    <row r="4" spans="1:20" s="17" customFormat="1" ht="15" thickBot="1" x14ac:dyDescent="0.3">
      <c r="A4" s="99" t="s">
        <v>100</v>
      </c>
      <c r="B4" s="100" t="s">
        <v>101</v>
      </c>
      <c r="C4" s="101" t="s">
        <v>8</v>
      </c>
      <c r="D4" s="100" t="s">
        <v>102</v>
      </c>
      <c r="E4" s="101" t="s">
        <v>103</v>
      </c>
      <c r="F4" s="100" t="s">
        <v>11</v>
      </c>
      <c r="G4" s="101" t="s">
        <v>104</v>
      </c>
      <c r="H4" s="100" t="s">
        <v>105</v>
      </c>
      <c r="I4" s="102" t="s">
        <v>106</v>
      </c>
      <c r="J4" s="16"/>
      <c r="K4" s="16"/>
      <c r="L4" s="16"/>
      <c r="M4" s="16"/>
      <c r="N4" s="16" t="s">
        <v>8</v>
      </c>
      <c r="O4" s="16" t="s">
        <v>102</v>
      </c>
      <c r="P4" s="16" t="s">
        <v>103</v>
      </c>
      <c r="Q4" s="16" t="s">
        <v>11</v>
      </c>
      <c r="R4" s="16" t="s">
        <v>104</v>
      </c>
      <c r="S4" s="16" t="s">
        <v>105</v>
      </c>
      <c r="T4" s="16" t="s">
        <v>106</v>
      </c>
    </row>
    <row r="5" spans="1:20" x14ac:dyDescent="0.35">
      <c r="A5" s="103" t="s">
        <v>107</v>
      </c>
      <c r="B5" s="104">
        <v>1997</v>
      </c>
      <c r="C5" s="105">
        <v>27989</v>
      </c>
      <c r="D5" s="106">
        <v>2004</v>
      </c>
      <c r="E5" s="105">
        <v>815</v>
      </c>
      <c r="F5" s="106">
        <v>1079</v>
      </c>
      <c r="G5" s="105">
        <v>281</v>
      </c>
      <c r="H5" s="106">
        <v>704</v>
      </c>
      <c r="I5" s="107">
        <v>32872</v>
      </c>
      <c r="M5" s="15">
        <v>1997</v>
      </c>
      <c r="N5" s="15">
        <v>27989</v>
      </c>
      <c r="O5" s="15">
        <v>2004</v>
      </c>
      <c r="P5" s="15">
        <v>815</v>
      </c>
      <c r="Q5" s="15">
        <v>1079</v>
      </c>
      <c r="R5" s="15">
        <v>281</v>
      </c>
      <c r="S5" s="15">
        <v>704</v>
      </c>
      <c r="T5" s="15">
        <v>32872</v>
      </c>
    </row>
    <row r="6" spans="1:20" x14ac:dyDescent="0.35">
      <c r="A6" s="108"/>
      <c r="B6" s="109">
        <v>1999</v>
      </c>
      <c r="C6" s="110">
        <v>29194</v>
      </c>
      <c r="D6" s="111">
        <v>2255</v>
      </c>
      <c r="E6" s="110">
        <v>730</v>
      </c>
      <c r="F6" s="111">
        <v>1053</v>
      </c>
      <c r="G6" s="110">
        <v>276</v>
      </c>
      <c r="H6" s="111">
        <v>645</v>
      </c>
      <c r="I6" s="112">
        <v>34153</v>
      </c>
      <c r="M6" s="15">
        <v>1998</v>
      </c>
    </row>
    <row r="7" spans="1:20" x14ac:dyDescent="0.35">
      <c r="A7" s="108"/>
      <c r="B7" s="109">
        <v>2002</v>
      </c>
      <c r="C7" s="110">
        <v>25980</v>
      </c>
      <c r="D7" s="111">
        <v>2201</v>
      </c>
      <c r="E7" s="110">
        <v>469</v>
      </c>
      <c r="F7" s="111">
        <v>985</v>
      </c>
      <c r="G7" s="110">
        <v>290</v>
      </c>
      <c r="H7" s="111">
        <v>509</v>
      </c>
      <c r="I7" s="112">
        <v>30434</v>
      </c>
      <c r="M7" s="15">
        <v>1999</v>
      </c>
      <c r="N7" s="15">
        <v>29194</v>
      </c>
      <c r="O7" s="15">
        <v>2255</v>
      </c>
      <c r="P7" s="15">
        <v>730</v>
      </c>
      <c r="Q7" s="15">
        <v>1053</v>
      </c>
      <c r="R7" s="15">
        <v>276</v>
      </c>
      <c r="S7" s="15">
        <v>645</v>
      </c>
      <c r="T7" s="15">
        <v>34153</v>
      </c>
    </row>
    <row r="8" spans="1:20" x14ac:dyDescent="0.35">
      <c r="A8" s="108"/>
      <c r="B8" s="109">
        <v>2005</v>
      </c>
      <c r="C8" s="110">
        <v>27139</v>
      </c>
      <c r="D8" s="111">
        <v>2079</v>
      </c>
      <c r="E8" s="110">
        <v>561</v>
      </c>
      <c r="F8" s="111">
        <v>1000</v>
      </c>
      <c r="G8" s="110">
        <v>277</v>
      </c>
      <c r="H8" s="111">
        <v>562</v>
      </c>
      <c r="I8" s="112">
        <v>31618</v>
      </c>
      <c r="M8" s="15">
        <v>2000</v>
      </c>
    </row>
    <row r="9" spans="1:20" x14ac:dyDescent="0.35">
      <c r="A9" s="108"/>
      <c r="B9" s="109">
        <v>2006</v>
      </c>
      <c r="C9" s="113">
        <v>24968</v>
      </c>
      <c r="D9" s="114">
        <v>2136</v>
      </c>
      <c r="E9" s="113">
        <v>450</v>
      </c>
      <c r="F9" s="114">
        <v>1019</v>
      </c>
      <c r="G9" s="113">
        <v>231</v>
      </c>
      <c r="H9" s="114">
        <v>470</v>
      </c>
      <c r="I9" s="115">
        <v>29274</v>
      </c>
      <c r="M9" s="15">
        <v>2001</v>
      </c>
    </row>
    <row r="10" spans="1:20" x14ac:dyDescent="0.35">
      <c r="A10" s="108"/>
      <c r="B10" s="109">
        <v>2009</v>
      </c>
      <c r="C10" s="110">
        <v>21968</v>
      </c>
      <c r="D10" s="111">
        <v>1675</v>
      </c>
      <c r="E10" s="110">
        <v>510</v>
      </c>
      <c r="F10" s="111">
        <v>997</v>
      </c>
      <c r="G10" s="110">
        <v>274</v>
      </c>
      <c r="H10" s="111">
        <v>1102</v>
      </c>
      <c r="I10" s="115">
        <v>26526</v>
      </c>
      <c r="M10" s="15">
        <v>2002</v>
      </c>
      <c r="N10" s="15">
        <v>25980</v>
      </c>
      <c r="O10" s="15">
        <v>2201</v>
      </c>
      <c r="P10" s="15">
        <v>469</v>
      </c>
      <c r="Q10" s="15">
        <v>985</v>
      </c>
      <c r="R10" s="15">
        <v>290</v>
      </c>
      <c r="S10" s="15">
        <v>509</v>
      </c>
      <c r="T10" s="15">
        <v>30434</v>
      </c>
    </row>
    <row r="11" spans="1:20" x14ac:dyDescent="0.35">
      <c r="A11" s="108"/>
      <c r="B11" s="116">
        <v>2010</v>
      </c>
      <c r="C11" s="117">
        <v>21408</v>
      </c>
      <c r="D11" s="118">
        <v>1657</v>
      </c>
      <c r="E11" s="117">
        <v>280</v>
      </c>
      <c r="F11" s="118">
        <v>973</v>
      </c>
      <c r="G11" s="117">
        <v>248</v>
      </c>
      <c r="H11" s="118">
        <v>1143</v>
      </c>
      <c r="I11" s="119">
        <v>25709</v>
      </c>
      <c r="M11" s="15">
        <v>2003</v>
      </c>
    </row>
    <row r="12" spans="1:20" x14ac:dyDescent="0.35">
      <c r="A12" s="120"/>
      <c r="B12" s="116">
        <v>2011</v>
      </c>
      <c r="C12" s="117">
        <v>21103</v>
      </c>
      <c r="D12" s="118">
        <v>1591</v>
      </c>
      <c r="E12" s="117">
        <v>298</v>
      </c>
      <c r="F12" s="118">
        <v>956</v>
      </c>
      <c r="G12" s="117">
        <v>247</v>
      </c>
      <c r="H12" s="118">
        <v>1190</v>
      </c>
      <c r="I12" s="121">
        <v>25385</v>
      </c>
      <c r="M12" s="15">
        <v>2004</v>
      </c>
    </row>
    <row r="13" spans="1:20" x14ac:dyDescent="0.35">
      <c r="A13" s="120"/>
      <c r="B13" s="109">
        <v>2012</v>
      </c>
      <c r="C13" s="113">
        <v>20105</v>
      </c>
      <c r="D13" s="114">
        <v>1663</v>
      </c>
      <c r="E13" s="113">
        <v>284</v>
      </c>
      <c r="F13" s="114">
        <v>902</v>
      </c>
      <c r="G13" s="113">
        <v>269</v>
      </c>
      <c r="H13" s="114">
        <v>1476</v>
      </c>
      <c r="I13" s="112">
        <v>24699</v>
      </c>
      <c r="M13" s="15">
        <v>2005</v>
      </c>
      <c r="N13" s="15">
        <v>27139</v>
      </c>
      <c r="O13" s="15">
        <v>2079</v>
      </c>
      <c r="P13" s="15">
        <v>561</v>
      </c>
      <c r="Q13" s="15">
        <v>1000</v>
      </c>
      <c r="R13" s="15">
        <v>277</v>
      </c>
      <c r="S13" s="15">
        <v>562</v>
      </c>
      <c r="T13" s="15">
        <v>31618</v>
      </c>
    </row>
    <row r="14" spans="1:20" x14ac:dyDescent="0.35">
      <c r="A14" s="120"/>
      <c r="B14" s="109">
        <v>2013</v>
      </c>
      <c r="C14" s="122">
        <v>21282</v>
      </c>
      <c r="D14" s="114">
        <v>1597</v>
      </c>
      <c r="E14" s="113">
        <v>283</v>
      </c>
      <c r="F14" s="114">
        <v>993</v>
      </c>
      <c r="G14" s="113">
        <v>230</v>
      </c>
      <c r="H14" s="114">
        <v>1542</v>
      </c>
      <c r="I14" s="112">
        <v>25927</v>
      </c>
      <c r="M14" s="15">
        <v>2006</v>
      </c>
      <c r="N14" s="15">
        <v>24968</v>
      </c>
      <c r="O14" s="15">
        <v>2136</v>
      </c>
      <c r="P14" s="15">
        <v>450</v>
      </c>
      <c r="Q14" s="15">
        <v>1019</v>
      </c>
      <c r="R14" s="15">
        <v>231</v>
      </c>
      <c r="S14" s="15">
        <v>470</v>
      </c>
      <c r="T14" s="15">
        <v>29274</v>
      </c>
    </row>
    <row r="15" spans="1:20" x14ac:dyDescent="0.35">
      <c r="A15" s="120"/>
      <c r="B15" s="109">
        <v>2014</v>
      </c>
      <c r="C15" s="122">
        <v>20668</v>
      </c>
      <c r="D15" s="114">
        <v>1537</v>
      </c>
      <c r="E15" s="113">
        <v>297</v>
      </c>
      <c r="F15" s="114">
        <v>878</v>
      </c>
      <c r="G15" s="113">
        <v>254</v>
      </c>
      <c r="H15" s="114">
        <v>1638</v>
      </c>
      <c r="I15" s="112">
        <v>25272</v>
      </c>
      <c r="M15" s="15">
        <v>2007</v>
      </c>
    </row>
    <row r="16" spans="1:20" x14ac:dyDescent="0.35">
      <c r="A16" s="120"/>
      <c r="B16" s="109">
        <v>2015</v>
      </c>
      <c r="C16" s="122">
        <v>19854</v>
      </c>
      <c r="D16" s="114">
        <v>1650</v>
      </c>
      <c r="E16" s="113">
        <v>309</v>
      </c>
      <c r="F16" s="114">
        <v>865</v>
      </c>
      <c r="G16" s="113">
        <v>228</v>
      </c>
      <c r="H16" s="114">
        <v>1648</v>
      </c>
      <c r="I16" s="112">
        <v>24554</v>
      </c>
      <c r="M16" s="15">
        <v>2008</v>
      </c>
    </row>
    <row r="17" spans="1:20" x14ac:dyDescent="0.35">
      <c r="A17" s="120"/>
      <c r="B17" s="109">
        <v>2016</v>
      </c>
      <c r="C17" s="122">
        <v>20147</v>
      </c>
      <c r="D17" s="114">
        <v>1623</v>
      </c>
      <c r="E17" s="113">
        <v>450</v>
      </c>
      <c r="F17" s="114">
        <v>830</v>
      </c>
      <c r="G17" s="113">
        <v>222</v>
      </c>
      <c r="H17" s="114">
        <v>1781</v>
      </c>
      <c r="I17" s="112">
        <v>25053</v>
      </c>
      <c r="M17" s="15">
        <v>2009</v>
      </c>
      <c r="N17" s="15">
        <v>21968</v>
      </c>
      <c r="O17" s="15">
        <v>1675</v>
      </c>
      <c r="P17" s="15">
        <v>510</v>
      </c>
      <c r="Q17" s="15">
        <v>997</v>
      </c>
      <c r="R17" s="15">
        <v>274</v>
      </c>
      <c r="S17" s="15">
        <v>1102</v>
      </c>
      <c r="T17" s="15">
        <v>26526</v>
      </c>
    </row>
    <row r="18" spans="1:20" x14ac:dyDescent="0.35">
      <c r="A18" s="120"/>
      <c r="B18" s="109">
        <v>2017</v>
      </c>
      <c r="C18" s="122">
        <v>18858</v>
      </c>
      <c r="D18" s="114">
        <v>1573</v>
      </c>
      <c r="E18" s="113">
        <v>469</v>
      </c>
      <c r="F18" s="114">
        <v>791</v>
      </c>
      <c r="G18" s="113">
        <v>206</v>
      </c>
      <c r="H18" s="114">
        <v>1892</v>
      </c>
      <c r="I18" s="112">
        <v>23789</v>
      </c>
      <c r="M18" s="15">
        <v>2010</v>
      </c>
      <c r="N18" s="15">
        <v>21408</v>
      </c>
      <c r="O18" s="15">
        <v>1657</v>
      </c>
      <c r="P18" s="15">
        <v>280</v>
      </c>
      <c r="Q18" s="15">
        <v>973</v>
      </c>
      <c r="R18" s="15">
        <v>248</v>
      </c>
      <c r="S18" s="15">
        <v>1143</v>
      </c>
      <c r="T18" s="15">
        <v>25709</v>
      </c>
    </row>
    <row r="19" spans="1:20" x14ac:dyDescent="0.35">
      <c r="A19" s="120"/>
      <c r="B19" s="109">
        <v>2018</v>
      </c>
      <c r="C19" s="122">
        <v>18250</v>
      </c>
      <c r="D19" s="114">
        <v>1500</v>
      </c>
      <c r="E19" s="113">
        <v>534</v>
      </c>
      <c r="F19" s="114">
        <v>810</v>
      </c>
      <c r="G19" s="113">
        <v>198</v>
      </c>
      <c r="H19" s="123">
        <v>2131.6666666666665</v>
      </c>
      <c r="I19" s="124">
        <v>23423.666666666668</v>
      </c>
      <c r="M19" s="15">
        <v>2011</v>
      </c>
      <c r="N19" s="15">
        <v>21103</v>
      </c>
      <c r="O19" s="15">
        <v>1591</v>
      </c>
      <c r="P19" s="15">
        <v>298</v>
      </c>
      <c r="Q19" s="15">
        <v>956</v>
      </c>
      <c r="R19" s="15">
        <v>247</v>
      </c>
      <c r="S19" s="15">
        <v>1190</v>
      </c>
      <c r="T19" s="15">
        <v>25385</v>
      </c>
    </row>
    <row r="20" spans="1:20" ht="15" thickBot="1" x14ac:dyDescent="0.4">
      <c r="A20" s="120"/>
      <c r="B20" s="125">
        <v>2019</v>
      </c>
      <c r="C20" s="126">
        <v>17660</v>
      </c>
      <c r="D20" s="127">
        <v>1540</v>
      </c>
      <c r="E20" s="128">
        <v>414</v>
      </c>
      <c r="F20" s="127">
        <v>789</v>
      </c>
      <c r="G20" s="128">
        <v>217</v>
      </c>
      <c r="H20" s="129">
        <v>2477</v>
      </c>
      <c r="I20" s="130">
        <v>23097</v>
      </c>
      <c r="J20" s="18">
        <f>I20/I18</f>
        <v>0.97091092521753752</v>
      </c>
      <c r="M20" s="15">
        <v>2012</v>
      </c>
      <c r="N20" s="15">
        <v>20105</v>
      </c>
      <c r="O20" s="15">
        <v>1663</v>
      </c>
      <c r="P20" s="15">
        <v>284</v>
      </c>
      <c r="Q20" s="15">
        <v>902</v>
      </c>
      <c r="R20" s="15">
        <v>269</v>
      </c>
      <c r="S20" s="15">
        <v>1476</v>
      </c>
      <c r="T20" s="15">
        <v>24699</v>
      </c>
    </row>
    <row r="21" spans="1:20" ht="15" thickBot="1" x14ac:dyDescent="0.4">
      <c r="A21" s="120"/>
      <c r="B21" s="125">
        <v>2020</v>
      </c>
      <c r="C21" s="126">
        <v>18317</v>
      </c>
      <c r="D21" s="127">
        <v>1710</v>
      </c>
      <c r="E21" s="128">
        <v>445</v>
      </c>
      <c r="F21" s="127">
        <v>804</v>
      </c>
      <c r="G21" s="128">
        <v>178</v>
      </c>
      <c r="H21" s="129">
        <v>1954</v>
      </c>
      <c r="I21" s="131">
        <v>23408</v>
      </c>
      <c r="J21" s="18"/>
      <c r="M21" s="15">
        <v>2013</v>
      </c>
      <c r="N21" s="15">
        <v>21282</v>
      </c>
      <c r="O21" s="15">
        <v>1597</v>
      </c>
      <c r="P21" s="15">
        <v>283</v>
      </c>
      <c r="Q21" s="15">
        <v>993</v>
      </c>
      <c r="R21" s="15">
        <v>230</v>
      </c>
      <c r="S21" s="15">
        <v>1542</v>
      </c>
      <c r="T21" s="15">
        <v>25927</v>
      </c>
    </row>
    <row r="22" spans="1:20" ht="15" thickBot="1" x14ac:dyDescent="0.4">
      <c r="A22" s="132"/>
      <c r="B22" s="133" t="s">
        <v>108</v>
      </c>
      <c r="C22" s="134">
        <v>0.65443567115652579</v>
      </c>
      <c r="D22" s="135">
        <v>0.8532934131736527</v>
      </c>
      <c r="E22" s="134">
        <v>0.54601226993865026</v>
      </c>
      <c r="F22" s="135">
        <v>0.74513438368860052</v>
      </c>
      <c r="G22" s="134">
        <v>0.63345195729537362</v>
      </c>
      <c r="H22" s="135">
        <v>2.7755681818181817</v>
      </c>
      <c r="I22" s="136">
        <v>0.7120954003407155</v>
      </c>
      <c r="M22" s="15">
        <v>2014</v>
      </c>
      <c r="N22" s="15">
        <v>20668</v>
      </c>
      <c r="O22" s="15">
        <v>1537</v>
      </c>
      <c r="P22" s="15">
        <v>297</v>
      </c>
      <c r="Q22" s="15">
        <v>878</v>
      </c>
      <c r="R22" s="15">
        <v>254</v>
      </c>
      <c r="S22" s="15">
        <v>1638</v>
      </c>
      <c r="T22" s="15">
        <v>25272</v>
      </c>
    </row>
    <row r="23" spans="1:20" x14ac:dyDescent="0.35">
      <c r="A23" s="137" t="s">
        <v>109</v>
      </c>
      <c r="B23" s="138">
        <v>1997</v>
      </c>
      <c r="C23" s="139">
        <v>14312</v>
      </c>
      <c r="D23" s="140">
        <v>2008</v>
      </c>
      <c r="E23" s="139">
        <v>973</v>
      </c>
      <c r="F23" s="140">
        <v>973</v>
      </c>
      <c r="G23" s="139">
        <v>208</v>
      </c>
      <c r="H23" s="140">
        <v>285</v>
      </c>
      <c r="I23" s="107">
        <v>18759</v>
      </c>
      <c r="M23" s="15">
        <v>2015</v>
      </c>
      <c r="N23" s="15">
        <v>19854</v>
      </c>
      <c r="O23" s="15">
        <v>1650</v>
      </c>
      <c r="P23" s="15">
        <v>309</v>
      </c>
      <c r="Q23" s="15">
        <v>865</v>
      </c>
      <c r="R23" s="15">
        <v>228</v>
      </c>
      <c r="S23" s="15">
        <v>1648</v>
      </c>
      <c r="T23" s="15">
        <v>24554</v>
      </c>
    </row>
    <row r="24" spans="1:20" x14ac:dyDescent="0.35">
      <c r="A24" s="141"/>
      <c r="B24" s="109">
        <v>1999</v>
      </c>
      <c r="C24" s="113">
        <v>14242</v>
      </c>
      <c r="D24" s="114">
        <v>2137</v>
      </c>
      <c r="E24" s="113">
        <v>842</v>
      </c>
      <c r="F24" s="114">
        <v>1096</v>
      </c>
      <c r="G24" s="113">
        <v>148</v>
      </c>
      <c r="H24" s="114">
        <v>232</v>
      </c>
      <c r="I24" s="112">
        <v>18697</v>
      </c>
      <c r="M24" s="15">
        <v>2016</v>
      </c>
      <c r="N24" s="15">
        <v>20147</v>
      </c>
      <c r="O24" s="15">
        <v>1623</v>
      </c>
      <c r="P24" s="15">
        <v>450</v>
      </c>
      <c r="Q24" s="15">
        <v>830</v>
      </c>
      <c r="R24" s="15">
        <v>222</v>
      </c>
      <c r="S24" s="15">
        <v>1781</v>
      </c>
      <c r="T24" s="15">
        <v>25053</v>
      </c>
    </row>
    <row r="25" spans="1:20" x14ac:dyDescent="0.35">
      <c r="A25" s="141"/>
      <c r="B25" s="109">
        <v>2002</v>
      </c>
      <c r="C25" s="110">
        <v>13303</v>
      </c>
      <c r="D25" s="111">
        <v>1999</v>
      </c>
      <c r="E25" s="110">
        <v>615</v>
      </c>
      <c r="F25" s="111">
        <v>1023</v>
      </c>
      <c r="G25" s="110">
        <v>138</v>
      </c>
      <c r="H25" s="111">
        <v>184</v>
      </c>
      <c r="I25" s="112">
        <v>17262</v>
      </c>
      <c r="M25" s="15">
        <v>2017</v>
      </c>
      <c r="N25" s="15">
        <v>18858</v>
      </c>
      <c r="O25" s="15">
        <v>1573</v>
      </c>
      <c r="P25" s="15">
        <v>469</v>
      </c>
      <c r="Q25" s="15">
        <v>791</v>
      </c>
      <c r="R25" s="15">
        <v>206</v>
      </c>
      <c r="S25" s="15">
        <v>1892</v>
      </c>
      <c r="T25" s="15">
        <v>23789</v>
      </c>
    </row>
    <row r="26" spans="1:20" x14ac:dyDescent="0.35">
      <c r="A26" s="141"/>
      <c r="B26" s="109">
        <v>2005</v>
      </c>
      <c r="C26" s="110">
        <v>12526</v>
      </c>
      <c r="D26" s="111">
        <v>2067</v>
      </c>
      <c r="E26" s="110">
        <v>607</v>
      </c>
      <c r="F26" s="111">
        <v>1101</v>
      </c>
      <c r="G26" s="110">
        <v>85</v>
      </c>
      <c r="H26" s="111">
        <v>234</v>
      </c>
      <c r="I26" s="112">
        <v>16620</v>
      </c>
      <c r="M26" s="15">
        <v>2018</v>
      </c>
      <c r="N26" s="15">
        <v>18250</v>
      </c>
      <c r="O26" s="15">
        <v>1500</v>
      </c>
      <c r="P26" s="15">
        <v>534</v>
      </c>
      <c r="Q26" s="15">
        <v>810</v>
      </c>
      <c r="R26" s="15">
        <v>198</v>
      </c>
      <c r="S26" s="19">
        <v>2128.6666666666665</v>
      </c>
      <c r="T26" s="19">
        <v>23420.666666666668</v>
      </c>
    </row>
    <row r="27" spans="1:20" x14ac:dyDescent="0.35">
      <c r="A27" s="141"/>
      <c r="B27" s="109">
        <v>2006</v>
      </c>
      <c r="C27" s="113">
        <v>13057</v>
      </c>
      <c r="D27" s="114">
        <v>2085</v>
      </c>
      <c r="E27" s="113">
        <v>500</v>
      </c>
      <c r="F27" s="114">
        <v>1083</v>
      </c>
      <c r="G27" s="113">
        <v>75</v>
      </c>
      <c r="H27" s="114">
        <v>139</v>
      </c>
      <c r="I27" s="112">
        <v>16939</v>
      </c>
      <c r="M27" s="15">
        <v>2019</v>
      </c>
      <c r="N27" s="15">
        <v>17660</v>
      </c>
      <c r="O27" s="15">
        <v>1540</v>
      </c>
      <c r="P27" s="15">
        <v>414</v>
      </c>
      <c r="Q27" s="15">
        <v>789</v>
      </c>
      <c r="R27" s="15">
        <v>217</v>
      </c>
      <c r="S27" s="19">
        <v>2477</v>
      </c>
      <c r="T27" s="19">
        <v>23097</v>
      </c>
    </row>
    <row r="28" spans="1:20" x14ac:dyDescent="0.35">
      <c r="A28" s="141"/>
      <c r="B28" s="109">
        <v>2009</v>
      </c>
      <c r="C28" s="113">
        <v>11978</v>
      </c>
      <c r="D28" s="114">
        <v>1812</v>
      </c>
      <c r="E28" s="113">
        <v>556</v>
      </c>
      <c r="F28" s="114">
        <v>1075</v>
      </c>
      <c r="G28" s="113">
        <v>101</v>
      </c>
      <c r="H28" s="114">
        <v>466</v>
      </c>
      <c r="I28" s="112">
        <v>15988</v>
      </c>
      <c r="M28" s="15">
        <v>2020</v>
      </c>
      <c r="N28" s="15">
        <v>18317</v>
      </c>
      <c r="O28" s="15">
        <v>1710</v>
      </c>
      <c r="P28" s="15">
        <v>445</v>
      </c>
      <c r="Q28" s="15">
        <v>804</v>
      </c>
      <c r="R28" s="15">
        <v>178</v>
      </c>
      <c r="S28" s="19">
        <v>1954</v>
      </c>
      <c r="T28" s="19">
        <v>23408</v>
      </c>
    </row>
    <row r="29" spans="1:20" x14ac:dyDescent="0.35">
      <c r="A29" s="141"/>
      <c r="B29" s="116">
        <v>2010</v>
      </c>
      <c r="C29" s="117">
        <v>10912</v>
      </c>
      <c r="D29" s="118">
        <v>1661</v>
      </c>
      <c r="E29" s="117">
        <v>316</v>
      </c>
      <c r="F29" s="118">
        <v>1008</v>
      </c>
      <c r="G29" s="117">
        <v>53</v>
      </c>
      <c r="H29" s="118">
        <v>321</v>
      </c>
      <c r="I29" s="112">
        <v>14271</v>
      </c>
      <c r="T29" s="19"/>
    </row>
    <row r="30" spans="1:20" x14ac:dyDescent="0.35">
      <c r="A30" s="142"/>
      <c r="B30" s="116">
        <v>2011</v>
      </c>
      <c r="C30" s="117">
        <v>10500</v>
      </c>
      <c r="D30" s="118">
        <v>1672</v>
      </c>
      <c r="E30" s="117">
        <v>302</v>
      </c>
      <c r="F30" s="118">
        <v>961</v>
      </c>
      <c r="G30" s="117">
        <v>65</v>
      </c>
      <c r="H30" s="118">
        <v>368</v>
      </c>
      <c r="I30" s="143">
        <v>13868</v>
      </c>
    </row>
    <row r="31" spans="1:20" x14ac:dyDescent="0.35">
      <c r="A31" s="142"/>
      <c r="B31" s="109">
        <v>2012</v>
      </c>
      <c r="C31" s="113">
        <v>9587</v>
      </c>
      <c r="D31" s="114">
        <v>1677</v>
      </c>
      <c r="E31" s="113">
        <v>251</v>
      </c>
      <c r="F31" s="114">
        <v>940</v>
      </c>
      <c r="G31" s="113">
        <v>65</v>
      </c>
      <c r="H31" s="114">
        <v>456</v>
      </c>
      <c r="I31" s="112">
        <v>12976</v>
      </c>
    </row>
    <row r="32" spans="1:20" x14ac:dyDescent="0.35">
      <c r="A32" s="142"/>
      <c r="B32" s="109">
        <v>2013</v>
      </c>
      <c r="C32" s="113">
        <v>10384</v>
      </c>
      <c r="D32" s="114">
        <v>1698</v>
      </c>
      <c r="E32" s="113">
        <v>296</v>
      </c>
      <c r="F32" s="114">
        <v>915</v>
      </c>
      <c r="G32" s="113">
        <v>57</v>
      </c>
      <c r="H32" s="114">
        <v>410</v>
      </c>
      <c r="I32" s="112">
        <v>13760</v>
      </c>
      <c r="M32" s="15">
        <v>1997</v>
      </c>
      <c r="N32" s="15">
        <v>14312</v>
      </c>
      <c r="O32" s="15">
        <v>2008</v>
      </c>
      <c r="P32" s="15">
        <v>973</v>
      </c>
      <c r="Q32" s="15">
        <v>973</v>
      </c>
      <c r="R32" s="15">
        <v>208</v>
      </c>
      <c r="S32" s="15">
        <v>285</v>
      </c>
      <c r="T32" s="15">
        <v>18759</v>
      </c>
    </row>
    <row r="33" spans="1:20" x14ac:dyDescent="0.35">
      <c r="A33" s="142"/>
      <c r="B33" s="109">
        <v>2014</v>
      </c>
      <c r="C33" s="122">
        <v>10079</v>
      </c>
      <c r="D33" s="114">
        <v>1571</v>
      </c>
      <c r="E33" s="113">
        <v>351</v>
      </c>
      <c r="F33" s="114">
        <v>873</v>
      </c>
      <c r="G33" s="113">
        <v>58</v>
      </c>
      <c r="H33" s="114">
        <v>411</v>
      </c>
      <c r="I33" s="112">
        <v>13343</v>
      </c>
    </row>
    <row r="34" spans="1:20" x14ac:dyDescent="0.35">
      <c r="A34" s="142"/>
      <c r="B34" s="109">
        <v>2015</v>
      </c>
      <c r="C34" s="122">
        <v>10010</v>
      </c>
      <c r="D34" s="114">
        <v>1694</v>
      </c>
      <c r="E34" s="113">
        <v>355</v>
      </c>
      <c r="F34" s="114">
        <v>890</v>
      </c>
      <c r="G34" s="113">
        <v>80</v>
      </c>
      <c r="H34" s="114">
        <v>486</v>
      </c>
      <c r="I34" s="112">
        <v>13515</v>
      </c>
      <c r="M34" s="15">
        <v>1999</v>
      </c>
      <c r="N34" s="15">
        <v>14242</v>
      </c>
      <c r="O34" s="15">
        <v>2137</v>
      </c>
      <c r="P34" s="15">
        <v>842</v>
      </c>
      <c r="Q34" s="15">
        <v>1096</v>
      </c>
      <c r="R34" s="15">
        <v>148</v>
      </c>
      <c r="S34" s="15">
        <v>232</v>
      </c>
      <c r="T34" s="15">
        <v>18697</v>
      </c>
    </row>
    <row r="35" spans="1:20" x14ac:dyDescent="0.35">
      <c r="A35" s="142"/>
      <c r="B35" s="109">
        <v>2016</v>
      </c>
      <c r="C35" s="122">
        <v>10756</v>
      </c>
      <c r="D35" s="114">
        <v>1771</v>
      </c>
      <c r="E35" s="113">
        <v>521</v>
      </c>
      <c r="F35" s="114">
        <v>982</v>
      </c>
      <c r="G35" s="113">
        <v>69</v>
      </c>
      <c r="H35" s="114">
        <v>525</v>
      </c>
      <c r="I35" s="112">
        <v>14624</v>
      </c>
    </row>
    <row r="36" spans="1:20" x14ac:dyDescent="0.35">
      <c r="A36" s="142"/>
      <c r="B36" s="116">
        <v>2017</v>
      </c>
      <c r="C36" s="144">
        <v>10403</v>
      </c>
      <c r="D36" s="145">
        <v>1625</v>
      </c>
      <c r="E36" s="146">
        <v>527</v>
      </c>
      <c r="F36" s="145">
        <v>843</v>
      </c>
      <c r="G36" s="146">
        <v>91</v>
      </c>
      <c r="H36" s="145">
        <v>557</v>
      </c>
      <c r="I36" s="143">
        <v>14046</v>
      </c>
    </row>
    <row r="37" spans="1:20" x14ac:dyDescent="0.35">
      <c r="A37" s="142"/>
      <c r="B37" s="109">
        <v>2018</v>
      </c>
      <c r="C37" s="122">
        <v>10461</v>
      </c>
      <c r="D37" s="114">
        <v>1557</v>
      </c>
      <c r="E37" s="113">
        <v>571</v>
      </c>
      <c r="F37" s="114">
        <v>857</v>
      </c>
      <c r="G37" s="113">
        <v>69</v>
      </c>
      <c r="H37" s="114">
        <v>578</v>
      </c>
      <c r="I37" s="121">
        <v>14093</v>
      </c>
      <c r="M37" s="15">
        <v>2002</v>
      </c>
      <c r="N37" s="15">
        <v>13303</v>
      </c>
      <c r="O37" s="15">
        <v>1999</v>
      </c>
      <c r="P37" s="15">
        <v>615</v>
      </c>
      <c r="Q37" s="15">
        <v>1023</v>
      </c>
      <c r="R37" s="15">
        <v>138</v>
      </c>
      <c r="S37" s="15">
        <v>184</v>
      </c>
      <c r="T37" s="15">
        <v>17262</v>
      </c>
    </row>
    <row r="38" spans="1:20" x14ac:dyDescent="0.35">
      <c r="A38" s="142"/>
      <c r="B38" s="109">
        <v>2019</v>
      </c>
      <c r="C38" s="122">
        <v>10706</v>
      </c>
      <c r="D38" s="114">
        <v>1801</v>
      </c>
      <c r="E38" s="113">
        <v>495</v>
      </c>
      <c r="F38" s="114">
        <v>823</v>
      </c>
      <c r="G38" s="113">
        <v>68</v>
      </c>
      <c r="H38" s="114">
        <v>651</v>
      </c>
      <c r="I38" s="121">
        <v>14544</v>
      </c>
    </row>
    <row r="39" spans="1:20" ht="15" thickBot="1" x14ac:dyDescent="0.4">
      <c r="A39" s="142"/>
      <c r="B39" s="147">
        <v>2020</v>
      </c>
      <c r="C39" s="148">
        <v>11040</v>
      </c>
      <c r="D39" s="149">
        <v>1843</v>
      </c>
      <c r="E39" s="150">
        <v>457</v>
      </c>
      <c r="F39" s="149">
        <v>797</v>
      </c>
      <c r="G39" s="150">
        <v>56</v>
      </c>
      <c r="H39" s="149">
        <v>502</v>
      </c>
      <c r="I39" s="151">
        <v>14695</v>
      </c>
      <c r="J39" s="18">
        <f>I39/I37</f>
        <v>1.0427162421060101</v>
      </c>
    </row>
    <row r="40" spans="1:20" ht="15" thickBot="1" x14ac:dyDescent="0.4">
      <c r="A40" s="152"/>
      <c r="B40" s="153" t="s">
        <v>108</v>
      </c>
      <c r="C40" s="154">
        <v>0.77138065958636115</v>
      </c>
      <c r="D40" s="155">
        <v>0.91782868525896411</v>
      </c>
      <c r="E40" s="154">
        <v>0.46968139773895168</v>
      </c>
      <c r="F40" s="155">
        <v>0.8191161356628982</v>
      </c>
      <c r="G40" s="154">
        <v>0.26923076923076922</v>
      </c>
      <c r="H40" s="155">
        <v>1.7614035087719297</v>
      </c>
      <c r="I40" s="156">
        <v>0.78335732181886031</v>
      </c>
      <c r="M40" s="15">
        <v>2005</v>
      </c>
      <c r="N40" s="15">
        <v>12526</v>
      </c>
      <c r="O40" s="15">
        <v>2067</v>
      </c>
      <c r="P40" s="15">
        <v>607</v>
      </c>
      <c r="Q40" s="15">
        <v>1101</v>
      </c>
      <c r="R40" s="15">
        <v>85</v>
      </c>
      <c r="S40" s="15">
        <v>234</v>
      </c>
      <c r="T40" s="15">
        <v>16620</v>
      </c>
    </row>
    <row r="41" spans="1:20" ht="15" thickTop="1" x14ac:dyDescent="0.35">
      <c r="M41" s="15">
        <v>2006</v>
      </c>
      <c r="N41" s="15">
        <v>13057</v>
      </c>
      <c r="O41" s="15">
        <v>2085</v>
      </c>
      <c r="P41" s="15">
        <v>500</v>
      </c>
      <c r="Q41" s="15">
        <v>1083</v>
      </c>
      <c r="R41" s="15">
        <v>75</v>
      </c>
      <c r="S41" s="15">
        <v>139</v>
      </c>
      <c r="T41" s="15">
        <v>16939</v>
      </c>
    </row>
    <row r="42" spans="1:20" x14ac:dyDescent="0.35">
      <c r="C42" s="157"/>
      <c r="D42" s="157"/>
      <c r="E42" s="157"/>
      <c r="F42" s="157"/>
      <c r="G42" s="157"/>
      <c r="H42" s="157"/>
      <c r="I42" s="157"/>
    </row>
    <row r="43" spans="1:20" x14ac:dyDescent="0.35">
      <c r="C43" s="157"/>
      <c r="D43" s="157"/>
      <c r="E43" s="157"/>
      <c r="F43" s="157"/>
      <c r="G43" s="157"/>
      <c r="H43" s="157"/>
      <c r="I43" s="157"/>
    </row>
    <row r="44" spans="1:20" x14ac:dyDescent="0.35">
      <c r="C44" s="157"/>
      <c r="D44" s="157"/>
      <c r="E44" s="157"/>
      <c r="F44" s="157"/>
      <c r="G44" s="157"/>
      <c r="H44" s="157"/>
      <c r="I44" s="157"/>
      <c r="M44" s="15">
        <v>2009</v>
      </c>
      <c r="N44" s="15">
        <v>11978</v>
      </c>
      <c r="O44" s="15">
        <v>1812</v>
      </c>
      <c r="P44" s="15">
        <v>556</v>
      </c>
      <c r="Q44" s="15">
        <v>1075</v>
      </c>
      <c r="R44" s="15">
        <v>101</v>
      </c>
      <c r="S44" s="15">
        <v>466</v>
      </c>
      <c r="T44" s="15">
        <v>15988</v>
      </c>
    </row>
    <row r="45" spans="1:20" x14ac:dyDescent="0.35">
      <c r="M45" s="15">
        <v>2010</v>
      </c>
      <c r="N45" s="15">
        <v>10912</v>
      </c>
      <c r="O45" s="15">
        <v>1661</v>
      </c>
      <c r="P45" s="15">
        <v>316</v>
      </c>
      <c r="Q45" s="15">
        <v>1008</v>
      </c>
      <c r="R45" s="15">
        <v>53</v>
      </c>
      <c r="S45" s="15">
        <v>321</v>
      </c>
      <c r="T45" s="15">
        <v>14271</v>
      </c>
    </row>
    <row r="46" spans="1:20" x14ac:dyDescent="0.35">
      <c r="M46" s="15">
        <v>2011</v>
      </c>
      <c r="N46" s="15">
        <v>10500</v>
      </c>
      <c r="O46" s="15">
        <v>1672</v>
      </c>
      <c r="P46" s="15">
        <v>302</v>
      </c>
      <c r="Q46" s="15">
        <v>961</v>
      </c>
      <c r="R46" s="15">
        <v>65</v>
      </c>
      <c r="S46" s="15">
        <v>368</v>
      </c>
      <c r="T46" s="15">
        <v>13868</v>
      </c>
    </row>
    <row r="47" spans="1:20" x14ac:dyDescent="0.35">
      <c r="M47" s="15">
        <v>2012</v>
      </c>
      <c r="N47" s="15">
        <v>9587</v>
      </c>
      <c r="O47" s="15">
        <v>1677</v>
      </c>
      <c r="P47" s="15">
        <v>251</v>
      </c>
      <c r="Q47" s="15">
        <v>940</v>
      </c>
      <c r="R47" s="15">
        <v>65</v>
      </c>
      <c r="S47" s="15">
        <v>456</v>
      </c>
      <c r="T47" s="15">
        <v>12976</v>
      </c>
    </row>
    <row r="48" spans="1:20" x14ac:dyDescent="0.35">
      <c r="M48" s="15">
        <v>2013</v>
      </c>
      <c r="N48" s="15">
        <v>10384</v>
      </c>
      <c r="O48" s="15">
        <v>1698</v>
      </c>
      <c r="P48" s="15">
        <v>296</v>
      </c>
      <c r="Q48" s="15">
        <v>915</v>
      </c>
      <c r="R48" s="15">
        <v>57</v>
      </c>
      <c r="S48" s="15">
        <v>410</v>
      </c>
      <c r="T48" s="15">
        <v>13760</v>
      </c>
    </row>
    <row r="49" spans="13:20" x14ac:dyDescent="0.35">
      <c r="M49" s="15">
        <v>2014</v>
      </c>
      <c r="N49" s="15">
        <v>10079</v>
      </c>
      <c r="O49" s="15">
        <v>1571</v>
      </c>
      <c r="P49" s="15">
        <v>351</v>
      </c>
      <c r="Q49" s="15">
        <v>873</v>
      </c>
      <c r="R49" s="15">
        <v>58</v>
      </c>
      <c r="S49" s="15">
        <v>411</v>
      </c>
      <c r="T49" s="15">
        <v>13343</v>
      </c>
    </row>
    <row r="50" spans="13:20" x14ac:dyDescent="0.35">
      <c r="M50" s="15">
        <v>2015</v>
      </c>
      <c r="N50" s="15">
        <v>10010</v>
      </c>
      <c r="O50" s="15">
        <v>1694</v>
      </c>
      <c r="P50" s="15">
        <v>355</v>
      </c>
      <c r="Q50" s="15">
        <v>890</v>
      </c>
      <c r="R50" s="15">
        <v>80</v>
      </c>
      <c r="S50" s="15">
        <v>486</v>
      </c>
      <c r="T50" s="15">
        <v>13515</v>
      </c>
    </row>
    <row r="51" spans="13:20" x14ac:dyDescent="0.35">
      <c r="M51" s="15">
        <v>2016</v>
      </c>
      <c r="N51" s="15">
        <v>10756</v>
      </c>
      <c r="O51" s="15">
        <v>1771</v>
      </c>
      <c r="P51" s="15">
        <v>521</v>
      </c>
      <c r="Q51" s="15">
        <v>982</v>
      </c>
      <c r="R51" s="15">
        <v>69</v>
      </c>
      <c r="S51" s="15">
        <v>525</v>
      </c>
      <c r="T51" s="15">
        <v>14624</v>
      </c>
    </row>
    <row r="52" spans="13:20" x14ac:dyDescent="0.35">
      <c r="M52" s="15">
        <v>2017</v>
      </c>
      <c r="N52" s="15">
        <v>10403</v>
      </c>
      <c r="O52" s="15">
        <v>1625</v>
      </c>
      <c r="P52" s="15">
        <v>527</v>
      </c>
      <c r="Q52" s="15">
        <v>843</v>
      </c>
      <c r="R52" s="15">
        <v>91</v>
      </c>
      <c r="S52" s="15">
        <v>557</v>
      </c>
      <c r="T52" s="15">
        <v>14046</v>
      </c>
    </row>
    <row r="53" spans="13:20" x14ac:dyDescent="0.35">
      <c r="M53" s="15">
        <v>2018</v>
      </c>
      <c r="N53" s="15">
        <v>10461</v>
      </c>
      <c r="O53" s="15">
        <v>1557</v>
      </c>
      <c r="P53" s="15">
        <v>571</v>
      </c>
      <c r="Q53" s="15">
        <v>857</v>
      </c>
      <c r="R53" s="15">
        <v>69</v>
      </c>
      <c r="S53" s="15">
        <v>575</v>
      </c>
      <c r="T53" s="15">
        <v>14090</v>
      </c>
    </row>
    <row r="54" spans="13:20" x14ac:dyDescent="0.35">
      <c r="M54" s="15">
        <v>2019</v>
      </c>
      <c r="N54" s="15">
        <v>10706</v>
      </c>
      <c r="O54" s="15">
        <v>1801</v>
      </c>
      <c r="P54" s="15">
        <v>495</v>
      </c>
      <c r="Q54" s="15">
        <v>823</v>
      </c>
      <c r="R54" s="15">
        <v>68</v>
      </c>
      <c r="S54" s="15">
        <v>651</v>
      </c>
      <c r="T54" s="15">
        <v>14544</v>
      </c>
    </row>
    <row r="55" spans="13:20" x14ac:dyDescent="0.35">
      <c r="M55" s="15">
        <v>2020</v>
      </c>
      <c r="N55" s="15">
        <v>11040</v>
      </c>
      <c r="O55" s="15">
        <v>1843</v>
      </c>
      <c r="P55" s="15">
        <v>457</v>
      </c>
      <c r="Q55" s="15">
        <v>797</v>
      </c>
      <c r="R55" s="15">
        <v>56</v>
      </c>
      <c r="S55" s="15">
        <v>502</v>
      </c>
      <c r="T55" s="15">
        <v>14695</v>
      </c>
    </row>
  </sheetData>
  <mergeCells count="3">
    <mergeCell ref="A3:I3"/>
    <mergeCell ref="A5:A22"/>
    <mergeCell ref="A23:A40"/>
  </mergeCells>
  <pageMargins left="0.70866141732283472" right="0.70866141732283472" top="0.74803149606299213" bottom="0.74803149606299213" header="0.31496062992125984" footer="0.31496062992125984"/>
  <pageSetup paperSize="9" scale="49" orientation="portrait" r:id="rId1"/>
  <headerFooter>
    <oddHeader>&amp;C&amp;"Calibri,Regular"&amp;13SRAD Report No.2024 Transport Statistics Manchester 2018</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DBD8-573D-4032-A69F-719BD3E87715}">
  <sheetPr>
    <pageSetUpPr fitToPage="1"/>
  </sheetPr>
  <dimension ref="A1:N59"/>
  <sheetViews>
    <sheetView zoomScaleNormal="100" zoomScaleSheetLayoutView="100" workbookViewId="0">
      <selection activeCell="N8" sqref="N8"/>
    </sheetView>
  </sheetViews>
  <sheetFormatPr defaultColWidth="9.1796875" defaultRowHeight="12.5" x14ac:dyDescent="0.25"/>
  <cols>
    <col min="1" max="1" width="26.26953125" style="39" customWidth="1"/>
    <col min="2" max="2" width="10.1796875" style="39" customWidth="1"/>
    <col min="3" max="3" width="12.26953125" style="39" customWidth="1"/>
    <col min="4" max="4" width="10" style="39" customWidth="1"/>
    <col min="5" max="5" width="12.453125" style="39" customWidth="1"/>
    <col min="6" max="6" width="8.54296875" style="39" customWidth="1"/>
    <col min="7" max="7" width="9.1796875" style="39" hidden="1" customWidth="1"/>
    <col min="8" max="8" width="0.1796875" style="39" customWidth="1"/>
    <col min="9" max="10" width="9.1796875" style="39"/>
    <col min="11" max="16384" width="9.1796875" style="2"/>
  </cols>
  <sheetData>
    <row r="1" spans="1:7" ht="18.5" x14ac:dyDescent="0.45">
      <c r="A1" s="47" t="s">
        <v>13</v>
      </c>
      <c r="B1" s="158"/>
      <c r="C1" s="158"/>
      <c r="D1" s="158"/>
      <c r="E1" s="158"/>
    </row>
    <row r="2" spans="1:7" ht="6.75" customHeight="1" thickBot="1" x14ac:dyDescent="0.4">
      <c r="A2" s="158"/>
      <c r="B2" s="158"/>
      <c r="C2" s="158"/>
      <c r="D2" s="158"/>
      <c r="E2" s="158"/>
    </row>
    <row r="3" spans="1:7" ht="18.75" customHeight="1" thickTop="1" x14ac:dyDescent="0.25">
      <c r="A3" s="159" t="s">
        <v>110</v>
      </c>
      <c r="B3" s="160"/>
      <c r="C3" s="160"/>
      <c r="D3" s="160"/>
      <c r="E3" s="161"/>
      <c r="F3" s="33"/>
      <c r="G3" s="33"/>
    </row>
    <row r="4" spans="1:7" ht="14.5" x14ac:dyDescent="0.35">
      <c r="A4" s="162"/>
      <c r="B4" s="163" t="s">
        <v>107</v>
      </c>
      <c r="C4" s="164"/>
      <c r="D4" s="165" t="s">
        <v>109</v>
      </c>
      <c r="E4" s="166"/>
    </row>
    <row r="5" spans="1:7" ht="33.75" customHeight="1" x14ac:dyDescent="0.35">
      <c r="A5" s="162" t="s">
        <v>111</v>
      </c>
      <c r="B5" s="167" t="s">
        <v>112</v>
      </c>
      <c r="C5" s="167" t="s">
        <v>113</v>
      </c>
      <c r="D5" s="167" t="s">
        <v>112</v>
      </c>
      <c r="E5" s="168" t="s">
        <v>113</v>
      </c>
    </row>
    <row r="6" spans="1:7" ht="17.25" customHeight="1" x14ac:dyDescent="0.35">
      <c r="A6" s="162" t="s">
        <v>114</v>
      </c>
      <c r="B6" s="169">
        <v>66.325486182190375</v>
      </c>
      <c r="C6" s="170">
        <v>1.383828045035824</v>
      </c>
      <c r="D6" s="169">
        <v>55.128205128205131</v>
      </c>
      <c r="E6" s="171">
        <v>1.5352564102564104</v>
      </c>
    </row>
    <row r="7" spans="1:7" ht="17.25" customHeight="1" x14ac:dyDescent="0.35">
      <c r="A7" s="162" t="s">
        <v>115</v>
      </c>
      <c r="B7" s="169">
        <v>71.770972037283627</v>
      </c>
      <c r="C7" s="170">
        <v>1.3342210386151798</v>
      </c>
      <c r="D7" s="169">
        <v>68.797953964194363</v>
      </c>
      <c r="E7" s="171">
        <v>1.3938618925831201</v>
      </c>
    </row>
    <row r="8" spans="1:7" ht="14.5" x14ac:dyDescent="0.35">
      <c r="A8" s="162" t="s">
        <v>116</v>
      </c>
      <c r="B8" s="169">
        <v>91.728212703101917</v>
      </c>
      <c r="C8" s="170">
        <v>1.0960118168389956</v>
      </c>
      <c r="D8" s="169">
        <v>80.479735318444995</v>
      </c>
      <c r="E8" s="171">
        <v>1.2067824648469809</v>
      </c>
    </row>
    <row r="9" spans="1:7" ht="14.5" x14ac:dyDescent="0.35">
      <c r="A9" s="162" t="s">
        <v>117</v>
      </c>
      <c r="B9" s="169">
        <v>68.874172185430467</v>
      </c>
      <c r="C9" s="170">
        <v>1.3487858719646799</v>
      </c>
      <c r="D9" s="169">
        <v>67.07692307692308</v>
      </c>
      <c r="E9" s="171">
        <v>1.4338461538461538</v>
      </c>
    </row>
    <row r="10" spans="1:7" ht="14.5" x14ac:dyDescent="0.35">
      <c r="A10" s="162" t="s">
        <v>118</v>
      </c>
      <c r="B10" s="169">
        <v>73.485967503692763</v>
      </c>
      <c r="C10" s="170">
        <v>1.2843426883308715</v>
      </c>
      <c r="D10" s="169">
        <v>62.806539509536783</v>
      </c>
      <c r="E10" s="171">
        <v>1.4155313351498637</v>
      </c>
    </row>
    <row r="11" spans="1:7" ht="14.5" x14ac:dyDescent="0.35">
      <c r="A11" s="162" t="s">
        <v>119</v>
      </c>
      <c r="B11" s="169">
        <v>75</v>
      </c>
      <c r="C11" s="170">
        <v>1.2917981072555205</v>
      </c>
      <c r="D11" s="169">
        <v>61.63101604278075</v>
      </c>
      <c r="E11" s="171">
        <v>1.446524064171123</v>
      </c>
    </row>
    <row r="12" spans="1:7" ht="14.5" x14ac:dyDescent="0.35">
      <c r="A12" s="162" t="s">
        <v>120</v>
      </c>
      <c r="B12" s="169">
        <v>80.645161290322577</v>
      </c>
      <c r="C12" s="170">
        <v>1.23963133640553</v>
      </c>
      <c r="D12" s="169">
        <v>68.127490039840637</v>
      </c>
      <c r="E12" s="171">
        <v>1.3665338645418326</v>
      </c>
    </row>
    <row r="13" spans="1:7" ht="14.5" x14ac:dyDescent="0.35">
      <c r="A13" s="162" t="s">
        <v>121</v>
      </c>
      <c r="B13" s="172" t="s">
        <v>122</v>
      </c>
      <c r="C13" s="73"/>
      <c r="D13" s="73"/>
      <c r="E13" s="173"/>
    </row>
    <row r="14" spans="1:7" ht="14.5" x14ac:dyDescent="0.35">
      <c r="A14" s="162" t="s">
        <v>123</v>
      </c>
      <c r="B14" s="172" t="s">
        <v>122</v>
      </c>
      <c r="C14" s="73"/>
      <c r="D14" s="73"/>
      <c r="E14" s="173"/>
    </row>
    <row r="15" spans="1:7" ht="14.5" x14ac:dyDescent="0.35">
      <c r="A15" s="162" t="s">
        <v>124</v>
      </c>
      <c r="B15" s="169">
        <v>74.532047646057848</v>
      </c>
      <c r="C15" s="170">
        <v>1.2819058423142371</v>
      </c>
      <c r="D15" s="169">
        <v>65.732758620689651</v>
      </c>
      <c r="E15" s="171">
        <v>1.4245689655172413</v>
      </c>
    </row>
    <row r="16" spans="1:7" ht="15" customHeight="1" x14ac:dyDescent="0.35">
      <c r="A16" s="162" t="s">
        <v>125</v>
      </c>
      <c r="B16" s="169">
        <v>71.599045346062056</v>
      </c>
      <c r="C16" s="170">
        <v>1.298329355608592</v>
      </c>
      <c r="D16" s="169">
        <v>61.301369863013697</v>
      </c>
      <c r="E16" s="171">
        <v>1.4160958904109588</v>
      </c>
    </row>
    <row r="17" spans="1:14" ht="14.5" x14ac:dyDescent="0.35">
      <c r="A17" s="162" t="s">
        <v>126</v>
      </c>
      <c r="B17" s="169">
        <v>69.722222222222214</v>
      </c>
      <c r="C17" s="170">
        <v>1.3347222222222221</v>
      </c>
      <c r="D17" s="169">
        <v>66.292134831460672</v>
      </c>
      <c r="E17" s="171">
        <v>1.3679775280898876</v>
      </c>
    </row>
    <row r="18" spans="1:14" ht="14.5" x14ac:dyDescent="0.35">
      <c r="A18" s="162" t="s">
        <v>127</v>
      </c>
      <c r="B18" s="169">
        <v>92</v>
      </c>
      <c r="C18" s="170">
        <v>1.08</v>
      </c>
      <c r="D18" s="169">
        <v>89.189189189189193</v>
      </c>
      <c r="E18" s="171">
        <v>1.1081081081081081</v>
      </c>
    </row>
    <row r="19" spans="1:14" ht="14.5" x14ac:dyDescent="0.35">
      <c r="A19" s="162" t="s">
        <v>128</v>
      </c>
      <c r="B19" s="169">
        <v>77.58064516129032</v>
      </c>
      <c r="C19" s="170">
        <v>1.2338709677419355</v>
      </c>
      <c r="D19" s="169">
        <v>77.222222222222229</v>
      </c>
      <c r="E19" s="171">
        <v>1.2611111111111111</v>
      </c>
    </row>
    <row r="20" spans="1:14" ht="14.5" x14ac:dyDescent="0.35">
      <c r="A20" s="162" t="s">
        <v>129</v>
      </c>
      <c r="B20" s="169">
        <v>74.682395644283119</v>
      </c>
      <c r="C20" s="170">
        <v>1.2676950998185117</v>
      </c>
      <c r="D20" s="169">
        <v>73.620689655172413</v>
      </c>
      <c r="E20" s="171">
        <v>1.2827586206896551</v>
      </c>
    </row>
    <row r="21" spans="1:14" ht="14.5" x14ac:dyDescent="0.35">
      <c r="A21" s="162" t="s">
        <v>130</v>
      </c>
      <c r="B21" s="172" t="s">
        <v>69</v>
      </c>
      <c r="C21" s="73">
        <v>1.0935828877005347</v>
      </c>
      <c r="D21" s="73">
        <v>73.097826086956516</v>
      </c>
      <c r="E21" s="173">
        <v>1.298913043478261</v>
      </c>
    </row>
    <row r="22" spans="1:14" ht="15" thickBot="1" x14ac:dyDescent="0.4">
      <c r="A22" s="174" t="s">
        <v>131</v>
      </c>
      <c r="B22" s="175">
        <v>75.422705314009661</v>
      </c>
      <c r="C22" s="176">
        <v>1.2730640225187122</v>
      </c>
      <c r="D22" s="175">
        <v>67.655102922124655</v>
      </c>
      <c r="E22" s="177">
        <v>1.3727328665934022</v>
      </c>
    </row>
    <row r="23" spans="1:14" s="22" customFormat="1" ht="13.5" thickTop="1" x14ac:dyDescent="0.25">
      <c r="A23" s="178" t="s">
        <v>94</v>
      </c>
      <c r="B23" s="179"/>
      <c r="C23" s="180"/>
      <c r="D23" s="181"/>
      <c r="E23" s="180"/>
      <c r="F23" s="180"/>
      <c r="G23" s="180"/>
      <c r="H23" s="180"/>
      <c r="I23" s="180"/>
      <c r="J23" s="180"/>
      <c r="K23" s="21"/>
      <c r="L23" s="21"/>
    </row>
    <row r="24" spans="1:14" s="24" customFormat="1" ht="34" customHeight="1" x14ac:dyDescent="0.25">
      <c r="A24" s="182" t="s">
        <v>240</v>
      </c>
      <c r="B24" s="183"/>
      <c r="C24" s="183"/>
      <c r="D24" s="183"/>
      <c r="E24" s="183"/>
      <c r="F24" s="183"/>
      <c r="G24" s="183"/>
      <c r="H24" s="183"/>
      <c r="I24" s="183"/>
      <c r="J24" s="183"/>
      <c r="K24" s="23"/>
      <c r="L24" s="23"/>
      <c r="M24" s="23"/>
      <c r="N24" s="23"/>
    </row>
    <row r="25" spans="1:14" s="22" customFormat="1" ht="23.5" customHeight="1" x14ac:dyDescent="0.25">
      <c r="A25" s="182" t="s">
        <v>241</v>
      </c>
      <c r="B25" s="183"/>
      <c r="C25" s="183"/>
      <c r="D25" s="183"/>
      <c r="E25" s="183"/>
      <c r="F25" s="183"/>
      <c r="G25" s="183"/>
      <c r="H25" s="183"/>
      <c r="I25" s="183"/>
      <c r="J25" s="183"/>
      <c r="K25" s="21"/>
      <c r="L25" s="21"/>
    </row>
    <row r="26" spans="1:14" s="22" customFormat="1" ht="21.75" customHeight="1" x14ac:dyDescent="0.25">
      <c r="A26" s="182" t="s">
        <v>242</v>
      </c>
      <c r="B26" s="183"/>
      <c r="C26" s="183"/>
      <c r="D26" s="183"/>
      <c r="E26" s="183"/>
      <c r="F26" s="183"/>
      <c r="G26" s="183"/>
      <c r="H26" s="183"/>
      <c r="I26" s="183"/>
      <c r="J26" s="183"/>
      <c r="K26" s="21"/>
      <c r="L26" s="21"/>
    </row>
    <row r="27" spans="1:14" s="22" customFormat="1" ht="21.75" customHeight="1" x14ac:dyDescent="0.25">
      <c r="A27" s="182" t="s">
        <v>243</v>
      </c>
      <c r="B27" s="183"/>
      <c r="C27" s="183"/>
      <c r="D27" s="183"/>
      <c r="E27" s="183"/>
      <c r="F27" s="183"/>
      <c r="G27" s="183"/>
      <c r="H27" s="183"/>
      <c r="I27" s="183"/>
      <c r="J27" s="183"/>
      <c r="K27" s="21"/>
      <c r="L27" s="21"/>
    </row>
    <row r="28" spans="1:14" s="22" customFormat="1" ht="21.75" customHeight="1" thickBot="1" x14ac:dyDescent="0.3">
      <c r="A28" s="182" t="s">
        <v>244</v>
      </c>
      <c r="B28" s="183"/>
      <c r="C28" s="183"/>
      <c r="D28" s="183"/>
      <c r="E28" s="183"/>
      <c r="F28" s="183"/>
      <c r="G28" s="183"/>
      <c r="H28" s="183"/>
      <c r="I28" s="183"/>
      <c r="J28" s="183"/>
      <c r="K28" s="21"/>
      <c r="L28" s="21"/>
    </row>
    <row r="29" spans="1:14" ht="15" thickTop="1" x14ac:dyDescent="0.25">
      <c r="A29" s="184" t="s">
        <v>132</v>
      </c>
      <c r="B29" s="185"/>
      <c r="C29" s="185"/>
      <c r="D29" s="185"/>
      <c r="E29" s="186"/>
    </row>
    <row r="30" spans="1:14" ht="14.5" x14ac:dyDescent="0.35">
      <c r="A30" s="162" t="s">
        <v>101</v>
      </c>
      <c r="B30" s="163" t="s">
        <v>107</v>
      </c>
      <c r="C30" s="163"/>
      <c r="D30" s="163" t="s">
        <v>109</v>
      </c>
      <c r="E30" s="187"/>
    </row>
    <row r="31" spans="1:14" ht="29.25" customHeight="1" x14ac:dyDescent="0.35">
      <c r="A31" s="162"/>
      <c r="B31" s="167" t="s">
        <v>112</v>
      </c>
      <c r="C31" s="167" t="s">
        <v>113</v>
      </c>
      <c r="D31" s="167" t="s">
        <v>112</v>
      </c>
      <c r="E31" s="168" t="s">
        <v>113</v>
      </c>
    </row>
    <row r="32" spans="1:14" ht="14.5" x14ac:dyDescent="0.35">
      <c r="A32" s="188">
        <v>2002</v>
      </c>
      <c r="B32" s="169">
        <v>79</v>
      </c>
      <c r="C32" s="170">
        <v>1.23</v>
      </c>
      <c r="D32" s="167">
        <v>73</v>
      </c>
      <c r="E32" s="168">
        <v>1.32</v>
      </c>
    </row>
    <row r="33" spans="1:5" ht="14.5" x14ac:dyDescent="0.35">
      <c r="A33" s="188">
        <v>2005</v>
      </c>
      <c r="B33" s="169">
        <v>82</v>
      </c>
      <c r="C33" s="170">
        <v>1.2</v>
      </c>
      <c r="D33" s="169">
        <v>76</v>
      </c>
      <c r="E33" s="171">
        <v>1.29</v>
      </c>
    </row>
    <row r="34" spans="1:5" ht="14.5" x14ac:dyDescent="0.35">
      <c r="A34" s="188">
        <v>2006</v>
      </c>
      <c r="B34" s="169">
        <v>73</v>
      </c>
      <c r="C34" s="170">
        <v>1.32</v>
      </c>
      <c r="D34" s="169">
        <v>66</v>
      </c>
      <c r="E34" s="171">
        <v>1.42</v>
      </c>
    </row>
    <row r="35" spans="1:5" ht="14.5" x14ac:dyDescent="0.35">
      <c r="A35" s="188">
        <v>2009</v>
      </c>
      <c r="B35" s="169">
        <v>80</v>
      </c>
      <c r="C35" s="170">
        <v>1.23</v>
      </c>
      <c r="D35" s="169">
        <v>75</v>
      </c>
      <c r="E35" s="171">
        <v>1.29</v>
      </c>
    </row>
    <row r="36" spans="1:5" ht="14.5" x14ac:dyDescent="0.35">
      <c r="A36" s="188">
        <v>2010</v>
      </c>
      <c r="B36" s="169">
        <v>74.970677926342958</v>
      </c>
      <c r="C36" s="170">
        <v>1.2819610602861835</v>
      </c>
      <c r="D36" s="169">
        <v>66.4142245637142</v>
      </c>
      <c r="E36" s="171">
        <v>1.4119196575567994</v>
      </c>
    </row>
    <row r="37" spans="1:5" ht="14.5" x14ac:dyDescent="0.35">
      <c r="A37" s="188">
        <v>2011</v>
      </c>
      <c r="B37" s="169">
        <v>76.329183786104124</v>
      </c>
      <c r="C37" s="170">
        <v>1.2679830747531735</v>
      </c>
      <c r="D37" s="169">
        <v>67.587709240999772</v>
      </c>
      <c r="E37" s="171">
        <v>1.391653290529695</v>
      </c>
    </row>
    <row r="38" spans="1:5" ht="14.5" x14ac:dyDescent="0.35">
      <c r="A38" s="188">
        <v>2012</v>
      </c>
      <c r="B38" s="189">
        <v>75.597492490531536</v>
      </c>
      <c r="C38" s="190">
        <v>1.2773932349484132</v>
      </c>
      <c r="D38" s="169">
        <v>67.462953500255495</v>
      </c>
      <c r="E38" s="171">
        <v>1.3864333163004599</v>
      </c>
    </row>
    <row r="39" spans="1:5" ht="14.5" x14ac:dyDescent="0.35">
      <c r="A39" s="188">
        <v>2013</v>
      </c>
      <c r="B39" s="169">
        <v>76.692293268329266</v>
      </c>
      <c r="C39" s="170">
        <v>1.2564535283455216</v>
      </c>
      <c r="D39" s="169">
        <v>67.847872700598117</v>
      </c>
      <c r="E39" s="171">
        <v>1.3743369822819096</v>
      </c>
    </row>
    <row r="40" spans="1:5" ht="14.5" x14ac:dyDescent="0.35">
      <c r="A40" s="188">
        <v>2014</v>
      </c>
      <c r="B40" s="169">
        <v>77.445822372541656</v>
      </c>
      <c r="C40" s="170">
        <v>1.2527245396467492</v>
      </c>
      <c r="D40" s="169">
        <v>67.088117662237138</v>
      </c>
      <c r="E40" s="171">
        <v>1.3931105663785317</v>
      </c>
    </row>
    <row r="41" spans="1:5" ht="14.5" x14ac:dyDescent="0.35">
      <c r="A41" s="191">
        <v>2015</v>
      </c>
      <c r="B41" s="192">
        <v>76.900158898305079</v>
      </c>
      <c r="C41" s="193">
        <v>1.2588718220338984</v>
      </c>
      <c r="D41" s="192">
        <v>64.606741573033716</v>
      </c>
      <c r="E41" s="194">
        <v>1.4257277888994979</v>
      </c>
    </row>
    <row r="42" spans="1:5" ht="14.5" x14ac:dyDescent="0.35">
      <c r="A42" s="191">
        <v>2016</v>
      </c>
      <c r="B42" s="192">
        <v>77.950781816982257</v>
      </c>
      <c r="C42" s="193">
        <v>1.2451204811724117</v>
      </c>
      <c r="D42" s="192">
        <v>68.483174284279258</v>
      </c>
      <c r="E42" s="194">
        <v>1.3784844821478124</v>
      </c>
    </row>
    <row r="43" spans="1:5" ht="14.5" x14ac:dyDescent="0.35">
      <c r="A43" s="191">
        <v>2017</v>
      </c>
      <c r="B43" s="192">
        <v>76.270058418989876</v>
      </c>
      <c r="C43" s="193">
        <v>1.2609247747007488</v>
      </c>
      <c r="D43" s="192">
        <v>67.962198855317439</v>
      </c>
      <c r="E43" s="194">
        <v>1.3787423438442514</v>
      </c>
    </row>
    <row r="44" spans="1:5" ht="14.5" x14ac:dyDescent="0.35">
      <c r="A44" s="191">
        <v>2018</v>
      </c>
      <c r="B44" s="192">
        <v>74.452262913801377</v>
      </c>
      <c r="C44" s="193">
        <v>1.280909569413714</v>
      </c>
      <c r="D44" s="192">
        <v>63.918242491657395</v>
      </c>
      <c r="E44" s="194">
        <v>1.4351418929163535</v>
      </c>
    </row>
    <row r="45" spans="1:5" ht="14.5" x14ac:dyDescent="0.35">
      <c r="A45" s="191">
        <v>2019</v>
      </c>
      <c r="B45" s="192">
        <v>74.616695059625215</v>
      </c>
      <c r="C45" s="193">
        <v>1.2761185073967438</v>
      </c>
      <c r="D45" s="192">
        <v>63.948919449901766</v>
      </c>
      <c r="E45" s="194">
        <v>1.415760465208785</v>
      </c>
    </row>
    <row r="46" spans="1:5" ht="15" thickBot="1" x14ac:dyDescent="0.4">
      <c r="A46" s="195">
        <v>2020</v>
      </c>
      <c r="B46" s="175">
        <f>B22</f>
        <v>75.422705314009661</v>
      </c>
      <c r="C46" s="176">
        <f t="shared" ref="C46:E46" si="0">C22</f>
        <v>1.2730640225187122</v>
      </c>
      <c r="D46" s="175">
        <f t="shared" si="0"/>
        <v>67.655102922124655</v>
      </c>
      <c r="E46" s="176">
        <f t="shared" si="0"/>
        <v>1.3727328665934022</v>
      </c>
    </row>
    <row r="47" spans="1:5" ht="15" thickTop="1" x14ac:dyDescent="0.35">
      <c r="D47" s="158"/>
      <c r="E47" s="158"/>
    </row>
    <row r="48" spans="1:5" ht="14.5" x14ac:dyDescent="0.35">
      <c r="D48" s="158"/>
      <c r="E48" s="158"/>
    </row>
    <row r="49" spans="1:5" ht="14.5" x14ac:dyDescent="0.35">
      <c r="D49" s="158"/>
      <c r="E49" s="158"/>
    </row>
    <row r="50" spans="1:5" ht="14.5" x14ac:dyDescent="0.35">
      <c r="D50" s="158"/>
      <c r="E50" s="158"/>
    </row>
    <row r="51" spans="1:5" ht="14.5" x14ac:dyDescent="0.35">
      <c r="D51" s="158"/>
      <c r="E51" s="158"/>
    </row>
    <row r="52" spans="1:5" ht="14.5" x14ac:dyDescent="0.35">
      <c r="D52" s="158"/>
      <c r="E52" s="158"/>
    </row>
    <row r="53" spans="1:5" ht="14.5" x14ac:dyDescent="0.35">
      <c r="D53" s="158"/>
      <c r="E53" s="158"/>
    </row>
    <row r="54" spans="1:5" ht="14.5" x14ac:dyDescent="0.35">
      <c r="D54" s="158"/>
      <c r="E54" s="158"/>
    </row>
    <row r="55" spans="1:5" ht="14.5" x14ac:dyDescent="0.35">
      <c r="D55" s="158"/>
      <c r="E55" s="158"/>
    </row>
    <row r="56" spans="1:5" ht="14.5" x14ac:dyDescent="0.35">
      <c r="D56" s="158"/>
      <c r="E56" s="158"/>
    </row>
    <row r="57" spans="1:5" ht="14.5" x14ac:dyDescent="0.35">
      <c r="D57" s="158"/>
      <c r="E57" s="158"/>
    </row>
    <row r="58" spans="1:5" ht="14.5" x14ac:dyDescent="0.35">
      <c r="D58" s="158"/>
      <c r="E58" s="158"/>
    </row>
    <row r="59" spans="1:5" ht="14.5" x14ac:dyDescent="0.35">
      <c r="A59" s="158"/>
      <c r="B59" s="158"/>
      <c r="C59" s="158"/>
      <c r="D59" s="158"/>
      <c r="E59" s="158"/>
    </row>
  </sheetData>
  <mergeCells count="14">
    <mergeCell ref="B30:C30"/>
    <mergeCell ref="D30:E30"/>
    <mergeCell ref="A24:J24"/>
    <mergeCell ref="A25:J25"/>
    <mergeCell ref="A26:J26"/>
    <mergeCell ref="A27:J27"/>
    <mergeCell ref="A28:J28"/>
    <mergeCell ref="A29:E29"/>
    <mergeCell ref="B21:E21"/>
    <mergeCell ref="A3:E3"/>
    <mergeCell ref="B4:C4"/>
    <mergeCell ref="D4:E4"/>
    <mergeCell ref="B13:E13"/>
    <mergeCell ref="B14:E14"/>
  </mergeCells>
  <pageMargins left="0.70866141732283472" right="0.70866141732283472" top="0.74803149606299213" bottom="0.74803149606299213" header="0.31496062992125984" footer="0.31496062992125984"/>
  <pageSetup paperSize="9" scale="89" orientation="portrait" r:id="rId1"/>
  <headerFooter>
    <oddHeader>&amp;C&amp;"Calibri,Regular"&amp;13SRAD Report No.2040 Transport Statistics Manchester 2019</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8E2FF-6638-487B-98A3-6308860B248A}">
  <sheetPr>
    <pageSetUpPr fitToPage="1"/>
  </sheetPr>
  <dimension ref="A1:K36"/>
  <sheetViews>
    <sheetView zoomScaleNormal="100" zoomScaleSheetLayoutView="100" workbookViewId="0">
      <selection activeCell="F8" sqref="F8"/>
    </sheetView>
  </sheetViews>
  <sheetFormatPr defaultColWidth="9.1796875" defaultRowHeight="14.5" x14ac:dyDescent="0.35"/>
  <cols>
    <col min="1" max="1" width="10.453125" style="158" customWidth="1"/>
    <col min="2" max="2" width="18.1796875" style="158" customWidth="1"/>
    <col min="3" max="3" width="18.26953125" style="158" customWidth="1"/>
    <col min="4" max="16384" width="9.1796875" style="20"/>
  </cols>
  <sheetData>
    <row r="1" spans="1:3" ht="18.5" x14ac:dyDescent="0.45">
      <c r="A1" s="47" t="s">
        <v>133</v>
      </c>
    </row>
    <row r="2" spans="1:3" ht="15" thickBot="1" x14ac:dyDescent="0.4"/>
    <row r="3" spans="1:3" ht="32.25" customHeight="1" thickTop="1" x14ac:dyDescent="0.35">
      <c r="A3" s="196" t="s">
        <v>134</v>
      </c>
      <c r="B3" s="197"/>
      <c r="C3" s="198"/>
    </row>
    <row r="4" spans="1:3" ht="15.75" customHeight="1" x14ac:dyDescent="0.35">
      <c r="A4" s="199" t="s">
        <v>101</v>
      </c>
      <c r="B4" s="200" t="s">
        <v>107</v>
      </c>
      <c r="C4" s="201" t="s">
        <v>109</v>
      </c>
    </row>
    <row r="5" spans="1:3" ht="16.5" customHeight="1" x14ac:dyDescent="0.35">
      <c r="A5" s="188">
        <v>1997</v>
      </c>
      <c r="B5" s="202">
        <v>9699</v>
      </c>
      <c r="C5" s="203">
        <v>3618</v>
      </c>
    </row>
    <row r="6" spans="1:3" x14ac:dyDescent="0.35">
      <c r="A6" s="188">
        <v>1999</v>
      </c>
      <c r="B6" s="202">
        <v>13419</v>
      </c>
      <c r="C6" s="203">
        <v>5144</v>
      </c>
    </row>
    <row r="7" spans="1:3" x14ac:dyDescent="0.35">
      <c r="A7" s="188">
        <v>2002</v>
      </c>
      <c r="B7" s="202">
        <v>16612</v>
      </c>
      <c r="C7" s="203">
        <v>6287</v>
      </c>
    </row>
    <row r="8" spans="1:3" ht="14.25" customHeight="1" x14ac:dyDescent="0.35">
      <c r="A8" s="188">
        <v>2005</v>
      </c>
      <c r="B8" s="202">
        <v>16743</v>
      </c>
      <c r="C8" s="203">
        <v>6429</v>
      </c>
    </row>
    <row r="9" spans="1:3" ht="14.25" customHeight="1" x14ac:dyDescent="0.35">
      <c r="A9" s="188">
        <v>2006</v>
      </c>
      <c r="B9" s="202">
        <v>18402</v>
      </c>
      <c r="C9" s="203">
        <v>7087</v>
      </c>
    </row>
    <row r="10" spans="1:3" ht="14.25" customHeight="1" x14ac:dyDescent="0.35">
      <c r="A10" s="188">
        <v>2009</v>
      </c>
      <c r="B10" s="202">
        <v>20386</v>
      </c>
      <c r="C10" s="203">
        <v>9906</v>
      </c>
    </row>
    <row r="11" spans="1:3" ht="14.25" customHeight="1" x14ac:dyDescent="0.35">
      <c r="A11" s="188">
        <v>2010</v>
      </c>
      <c r="B11" s="202">
        <v>21291</v>
      </c>
      <c r="C11" s="203">
        <v>9266</v>
      </c>
    </row>
    <row r="12" spans="1:3" ht="14.25" customHeight="1" x14ac:dyDescent="0.35">
      <c r="A12" s="188">
        <v>2011</v>
      </c>
      <c r="B12" s="202">
        <v>22899</v>
      </c>
      <c r="C12" s="203">
        <v>11523</v>
      </c>
    </row>
    <row r="13" spans="1:3" ht="14.25" customHeight="1" x14ac:dyDescent="0.35">
      <c r="A13" s="188">
        <v>2012</v>
      </c>
      <c r="B13" s="202">
        <v>22414</v>
      </c>
      <c r="C13" s="203">
        <v>8847</v>
      </c>
    </row>
    <row r="14" spans="1:3" ht="14.25" customHeight="1" x14ac:dyDescent="0.35">
      <c r="A14" s="191">
        <v>2013</v>
      </c>
      <c r="B14" s="202">
        <v>25949</v>
      </c>
      <c r="C14" s="203">
        <v>10281</v>
      </c>
    </row>
    <row r="15" spans="1:3" ht="14.25" customHeight="1" x14ac:dyDescent="0.35">
      <c r="A15" s="191">
        <v>2014</v>
      </c>
      <c r="B15" s="202">
        <v>24914</v>
      </c>
      <c r="C15" s="203">
        <v>9921</v>
      </c>
    </row>
    <row r="16" spans="1:3" ht="14.25" customHeight="1" x14ac:dyDescent="0.35">
      <c r="A16" s="191" t="s">
        <v>135</v>
      </c>
      <c r="B16" s="202">
        <v>25435</v>
      </c>
      <c r="C16" s="203">
        <v>9073</v>
      </c>
    </row>
    <row r="17" spans="1:11" ht="14.25" customHeight="1" x14ac:dyDescent="0.35">
      <c r="A17" s="191">
        <v>2016</v>
      </c>
      <c r="B17" s="204">
        <v>28533</v>
      </c>
      <c r="C17" s="205">
        <v>9244</v>
      </c>
    </row>
    <row r="18" spans="1:11" ht="14.25" customHeight="1" x14ac:dyDescent="0.35">
      <c r="A18" s="191" t="s">
        <v>136</v>
      </c>
      <c r="B18" s="204">
        <v>28669</v>
      </c>
      <c r="C18" s="205">
        <v>9887</v>
      </c>
    </row>
    <row r="19" spans="1:11" ht="14.25" customHeight="1" x14ac:dyDescent="0.35">
      <c r="A19" s="191">
        <v>2018</v>
      </c>
      <c r="B19" s="204">
        <v>28527</v>
      </c>
      <c r="C19" s="205">
        <v>10996</v>
      </c>
    </row>
    <row r="20" spans="1:11" ht="14.25" customHeight="1" x14ac:dyDescent="0.35">
      <c r="A20" s="191" t="s">
        <v>137</v>
      </c>
      <c r="B20" s="204">
        <v>28709</v>
      </c>
      <c r="C20" s="205">
        <v>10019</v>
      </c>
    </row>
    <row r="21" spans="1:11" ht="14.25" customHeight="1" x14ac:dyDescent="0.35">
      <c r="A21" s="206" t="s">
        <v>138</v>
      </c>
      <c r="B21" s="207">
        <v>14699</v>
      </c>
      <c r="C21" s="208">
        <v>4201</v>
      </c>
    </row>
    <row r="22" spans="1:11" ht="16.5" customHeight="1" thickBot="1" x14ac:dyDescent="0.4">
      <c r="A22" s="174" t="s">
        <v>108</v>
      </c>
      <c r="B22" s="209">
        <v>1.5155170636148056</v>
      </c>
      <c r="C22" s="210">
        <v>1.1611387506909896</v>
      </c>
    </row>
    <row r="23" spans="1:11" ht="15" thickTop="1" x14ac:dyDescent="0.35"/>
    <row r="24" spans="1:11" ht="39.75" customHeight="1" x14ac:dyDescent="0.35">
      <c r="A24" s="211" t="s">
        <v>139</v>
      </c>
      <c r="B24" s="212"/>
      <c r="C24" s="212"/>
    </row>
    <row r="25" spans="1:11" x14ac:dyDescent="0.35">
      <c r="A25" s="211" t="s">
        <v>140</v>
      </c>
      <c r="B25" s="212"/>
      <c r="C25" s="212"/>
    </row>
    <row r="26" spans="1:11" x14ac:dyDescent="0.35">
      <c r="A26" s="35" t="s">
        <v>141</v>
      </c>
      <c r="B26" s="35"/>
      <c r="C26" s="35"/>
    </row>
    <row r="27" spans="1:11" x14ac:dyDescent="0.35">
      <c r="A27" s="35"/>
      <c r="B27" s="35"/>
      <c r="C27" s="35"/>
    </row>
    <row r="28" spans="1:11" ht="15.75" customHeight="1" x14ac:dyDescent="0.35">
      <c r="A28" s="213" t="s">
        <v>142</v>
      </c>
      <c r="B28" s="214"/>
      <c r="C28" s="214"/>
    </row>
    <row r="29" spans="1:11" ht="15" customHeight="1" x14ac:dyDescent="0.35">
      <c r="A29" s="35"/>
      <c r="B29" s="35"/>
      <c r="C29" s="35"/>
    </row>
    <row r="30" spans="1:11" ht="7" customHeight="1" x14ac:dyDescent="0.35">
      <c r="A30" s="35"/>
      <c r="B30" s="35"/>
      <c r="C30" s="35"/>
    </row>
    <row r="31" spans="1:11" ht="14.5" customHeight="1" x14ac:dyDescent="0.35">
      <c r="A31" s="213" t="s">
        <v>234</v>
      </c>
      <c r="B31" s="214"/>
      <c r="C31" s="214"/>
      <c r="D31" s="36"/>
      <c r="E31" s="37"/>
      <c r="F31" s="37"/>
      <c r="G31" s="36"/>
      <c r="H31" s="37"/>
      <c r="I31" s="37"/>
      <c r="J31" s="36"/>
      <c r="K31" s="37"/>
    </row>
    <row r="32" spans="1:11" x14ac:dyDescent="0.35">
      <c r="A32" s="35"/>
      <c r="B32" s="35"/>
      <c r="C32" s="35"/>
      <c r="D32" s="34"/>
      <c r="E32" s="34"/>
      <c r="F32" s="34"/>
      <c r="G32" s="34"/>
      <c r="H32" s="34"/>
      <c r="I32" s="34"/>
      <c r="J32" s="34"/>
      <c r="K32" s="34"/>
    </row>
    <row r="33" spans="1:11" x14ac:dyDescent="0.35">
      <c r="A33" s="35"/>
      <c r="B33" s="35"/>
      <c r="C33" s="35"/>
      <c r="D33" s="34"/>
      <c r="E33" s="34"/>
      <c r="F33" s="34"/>
      <c r="G33" s="34"/>
      <c r="H33" s="34"/>
      <c r="I33" s="34"/>
      <c r="J33" s="34"/>
      <c r="K33" s="34"/>
    </row>
    <row r="34" spans="1:11" x14ac:dyDescent="0.35">
      <c r="A34" s="35"/>
      <c r="B34" s="35"/>
      <c r="C34" s="35"/>
      <c r="D34" s="36"/>
      <c r="E34" s="37"/>
      <c r="F34" s="37"/>
      <c r="G34" s="36"/>
      <c r="H34" s="37"/>
      <c r="I34" s="37"/>
      <c r="J34" s="36"/>
      <c r="K34" s="37"/>
    </row>
    <row r="35" spans="1:11" x14ac:dyDescent="0.35">
      <c r="A35" s="35"/>
      <c r="B35" s="35"/>
      <c r="C35" s="35"/>
      <c r="D35" s="34"/>
      <c r="E35" s="34"/>
      <c r="F35" s="34"/>
      <c r="G35" s="34"/>
      <c r="H35" s="34"/>
      <c r="I35" s="34"/>
      <c r="J35" s="34"/>
      <c r="K35" s="34"/>
    </row>
    <row r="36" spans="1:11" x14ac:dyDescent="0.35">
      <c r="A36" s="35"/>
      <c r="B36" s="35"/>
      <c r="C36" s="35"/>
      <c r="D36" s="34"/>
      <c r="E36" s="34"/>
      <c r="F36" s="34"/>
      <c r="G36" s="34"/>
      <c r="H36" s="34"/>
      <c r="I36" s="34"/>
      <c r="J36" s="34"/>
      <c r="K36" s="34"/>
    </row>
  </sheetData>
  <mergeCells count="11">
    <mergeCell ref="G31:I33"/>
    <mergeCell ref="J31:K33"/>
    <mergeCell ref="D34:F36"/>
    <mergeCell ref="G34:I36"/>
    <mergeCell ref="J34:K36"/>
    <mergeCell ref="A3:C3"/>
    <mergeCell ref="A24:C24"/>
    <mergeCell ref="A25:C27"/>
    <mergeCell ref="A28:C30"/>
    <mergeCell ref="D31:F33"/>
    <mergeCell ref="A31:C36"/>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No.2040 Transport Statistics Manchester 2020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21F6A-A68E-43A6-8A19-29A50297BB4A}">
  <sheetPr>
    <pageSetUpPr fitToPage="1"/>
  </sheetPr>
  <dimension ref="A1:K37"/>
  <sheetViews>
    <sheetView zoomScaleNormal="100" zoomScaleSheetLayoutView="100" workbookViewId="0">
      <selection activeCell="I22" sqref="I22"/>
    </sheetView>
  </sheetViews>
  <sheetFormatPr defaultColWidth="9.1796875" defaultRowHeight="14.5" x14ac:dyDescent="0.35"/>
  <cols>
    <col min="1" max="1" width="10.453125" style="158" customWidth="1"/>
    <col min="2" max="2" width="18.1796875" style="158" customWidth="1"/>
    <col min="3" max="3" width="18.26953125" style="158" customWidth="1"/>
    <col min="4" max="4" width="9.1796875" style="158"/>
    <col min="5" max="16384" width="9.1796875" style="25"/>
  </cols>
  <sheetData>
    <row r="1" spans="1:11" ht="18.5" x14ac:dyDescent="0.45">
      <c r="A1" s="47" t="s">
        <v>141</v>
      </c>
    </row>
    <row r="2" spans="1:11" ht="15" thickBot="1" x14ac:dyDescent="0.4"/>
    <row r="3" spans="1:11" ht="33" customHeight="1" thickTop="1" x14ac:dyDescent="0.35">
      <c r="A3" s="196" t="s">
        <v>143</v>
      </c>
      <c r="B3" s="215"/>
      <c r="C3" s="216"/>
    </row>
    <row r="4" spans="1:11" x14ac:dyDescent="0.35">
      <c r="A4" s="162" t="s">
        <v>101</v>
      </c>
      <c r="B4" s="217" t="s">
        <v>107</v>
      </c>
      <c r="C4" s="218" t="s">
        <v>109</v>
      </c>
    </row>
    <row r="5" spans="1:11" ht="16.5" x14ac:dyDescent="0.35">
      <c r="A5" s="219">
        <v>1997</v>
      </c>
      <c r="B5" s="217">
        <v>5875</v>
      </c>
      <c r="C5" s="218">
        <v>2549</v>
      </c>
      <c r="E5" s="26"/>
    </row>
    <row r="6" spans="1:11" x14ac:dyDescent="0.35">
      <c r="A6" s="219">
        <v>1999</v>
      </c>
      <c r="B6" s="217">
        <v>6319</v>
      </c>
      <c r="C6" s="218">
        <v>2737</v>
      </c>
    </row>
    <row r="7" spans="1:11" x14ac:dyDescent="0.35">
      <c r="A7" s="219">
        <v>2002</v>
      </c>
      <c r="B7" s="217">
        <v>6301</v>
      </c>
      <c r="C7" s="218">
        <v>2408</v>
      </c>
    </row>
    <row r="8" spans="1:11" x14ac:dyDescent="0.35">
      <c r="A8" s="219">
        <v>2005</v>
      </c>
      <c r="B8" s="217">
        <v>6556</v>
      </c>
      <c r="C8" s="218">
        <v>2451</v>
      </c>
    </row>
    <row r="9" spans="1:11" x14ac:dyDescent="0.35">
      <c r="A9" s="219">
        <v>2006</v>
      </c>
      <c r="B9" s="217">
        <v>6048</v>
      </c>
      <c r="C9" s="218">
        <v>2801</v>
      </c>
    </row>
    <row r="10" spans="1:11" x14ac:dyDescent="0.35">
      <c r="A10" s="219">
        <v>2009</v>
      </c>
      <c r="B10" s="217">
        <v>6716</v>
      </c>
      <c r="C10" s="218">
        <v>3450</v>
      </c>
    </row>
    <row r="11" spans="1:11" x14ac:dyDescent="0.35">
      <c r="A11" s="219">
        <v>2010</v>
      </c>
      <c r="B11" s="217">
        <v>6448</v>
      </c>
      <c r="C11" s="218">
        <v>2947</v>
      </c>
    </row>
    <row r="12" spans="1:11" x14ac:dyDescent="0.35">
      <c r="A12" s="219">
        <v>2011</v>
      </c>
      <c r="B12" s="217">
        <v>6832</v>
      </c>
      <c r="C12" s="218">
        <v>2695</v>
      </c>
      <c r="D12" s="231"/>
      <c r="K12" s="27"/>
    </row>
    <row r="13" spans="1:11" ht="16.5" x14ac:dyDescent="0.35">
      <c r="A13" s="219" t="s">
        <v>245</v>
      </c>
      <c r="B13" s="220">
        <v>7787</v>
      </c>
      <c r="C13" s="218">
        <v>3394</v>
      </c>
    </row>
    <row r="14" spans="1:11" ht="16.5" x14ac:dyDescent="0.35">
      <c r="A14" s="221" t="s">
        <v>246</v>
      </c>
      <c r="B14" s="222">
        <v>9086</v>
      </c>
      <c r="C14" s="223">
        <v>4530</v>
      </c>
    </row>
    <row r="15" spans="1:11" ht="16.5" x14ac:dyDescent="0.35">
      <c r="A15" s="221" t="s">
        <v>247</v>
      </c>
      <c r="B15" s="222">
        <v>10731</v>
      </c>
      <c r="C15" s="223">
        <v>5019</v>
      </c>
    </row>
    <row r="16" spans="1:11" ht="16.5" x14ac:dyDescent="0.35">
      <c r="A16" s="221" t="s">
        <v>248</v>
      </c>
      <c r="B16" s="222">
        <v>10942</v>
      </c>
      <c r="C16" s="223">
        <v>4731</v>
      </c>
      <c r="J16" s="1"/>
    </row>
    <row r="17" spans="1:4" ht="16.5" x14ac:dyDescent="0.35">
      <c r="A17" s="219" t="s">
        <v>249</v>
      </c>
      <c r="B17" s="217">
        <v>13183</v>
      </c>
      <c r="C17" s="218">
        <v>4743</v>
      </c>
    </row>
    <row r="18" spans="1:4" x14ac:dyDescent="0.35">
      <c r="A18" s="219" t="s">
        <v>144</v>
      </c>
      <c r="B18" s="224">
        <v>14437</v>
      </c>
      <c r="C18" s="223">
        <v>5291</v>
      </c>
    </row>
    <row r="19" spans="1:4" x14ac:dyDescent="0.35">
      <c r="A19" s="219" t="s">
        <v>145</v>
      </c>
      <c r="B19" s="224">
        <v>18100</v>
      </c>
      <c r="C19" s="223">
        <v>5535</v>
      </c>
    </row>
    <row r="20" spans="1:4" x14ac:dyDescent="0.35">
      <c r="A20" s="219" t="s">
        <v>146</v>
      </c>
      <c r="B20" s="224">
        <v>18983</v>
      </c>
      <c r="C20" s="223">
        <v>5664</v>
      </c>
    </row>
    <row r="21" spans="1:4" ht="16.5" x14ac:dyDescent="0.35">
      <c r="A21" s="225" t="s">
        <v>250</v>
      </c>
      <c r="B21" s="226">
        <v>16186</v>
      </c>
      <c r="C21" s="227">
        <v>4432</v>
      </c>
      <c r="D21" s="38"/>
    </row>
    <row r="22" spans="1:4" ht="15" thickBot="1" x14ac:dyDescent="0.4">
      <c r="A22" s="228" t="s">
        <v>147</v>
      </c>
      <c r="B22" s="229">
        <f>(B21/B5)</f>
        <v>2.7550638297872339</v>
      </c>
      <c r="C22" s="229">
        <f>(C21/C5)</f>
        <v>1.7387210670851314</v>
      </c>
    </row>
    <row r="23" spans="1:4" ht="15" thickTop="1" x14ac:dyDescent="0.35"/>
    <row r="24" spans="1:4" ht="27.75" customHeight="1" x14ac:dyDescent="0.35">
      <c r="A24" s="232" t="s">
        <v>252</v>
      </c>
      <c r="B24" s="233"/>
      <c r="C24" s="233"/>
      <c r="D24" s="233"/>
    </row>
    <row r="25" spans="1:4" ht="61.5" customHeight="1" x14ac:dyDescent="0.35">
      <c r="A25" s="232" t="s">
        <v>253</v>
      </c>
      <c r="B25" s="233"/>
      <c r="C25" s="233"/>
      <c r="D25" s="233"/>
    </row>
    <row r="26" spans="1:4" ht="37.5" customHeight="1" x14ac:dyDescent="0.35">
      <c r="A26" s="232" t="s">
        <v>254</v>
      </c>
      <c r="B26" s="233"/>
      <c r="C26" s="233"/>
      <c r="D26" s="233"/>
    </row>
    <row r="27" spans="1:4" x14ac:dyDescent="0.35">
      <c r="A27" s="232" t="s">
        <v>255</v>
      </c>
      <c r="B27" s="233"/>
      <c r="C27" s="233"/>
      <c r="D27" s="233"/>
    </row>
    <row r="28" spans="1:4" x14ac:dyDescent="0.35">
      <c r="A28" s="35"/>
      <c r="B28" s="35"/>
      <c r="C28" s="35"/>
      <c r="D28" s="35"/>
    </row>
    <row r="29" spans="1:4" x14ac:dyDescent="0.35">
      <c r="A29" s="232" t="s">
        <v>256</v>
      </c>
      <c r="B29" s="233"/>
      <c r="C29" s="233"/>
      <c r="D29" s="233"/>
    </row>
    <row r="30" spans="1:4" x14ac:dyDescent="0.35">
      <c r="A30" s="35"/>
      <c r="B30" s="35"/>
      <c r="C30" s="35"/>
      <c r="D30" s="35"/>
    </row>
    <row r="31" spans="1:4" x14ac:dyDescent="0.35">
      <c r="A31" s="230" t="s">
        <v>251</v>
      </c>
      <c r="B31" s="39"/>
      <c r="C31" s="39"/>
      <c r="D31" s="39"/>
    </row>
    <row r="32" spans="1:4" x14ac:dyDescent="0.35">
      <c r="A32" s="234" t="s">
        <v>257</v>
      </c>
      <c r="B32" s="235"/>
      <c r="C32" s="235"/>
      <c r="D32" s="235"/>
    </row>
    <row r="33" spans="1:4" x14ac:dyDescent="0.35">
      <c r="A33" s="235"/>
      <c r="B33" s="235"/>
      <c r="C33" s="235"/>
      <c r="D33" s="235"/>
    </row>
    <row r="34" spans="1:4" x14ac:dyDescent="0.35">
      <c r="A34" s="235"/>
      <c r="B34" s="235"/>
      <c r="C34" s="235"/>
      <c r="D34" s="235"/>
    </row>
    <row r="35" spans="1:4" x14ac:dyDescent="0.35">
      <c r="A35" s="234" t="s">
        <v>258</v>
      </c>
      <c r="B35" s="235"/>
      <c r="C35" s="235"/>
      <c r="D35" s="235"/>
    </row>
    <row r="36" spans="1:4" x14ac:dyDescent="0.35">
      <c r="A36" s="235"/>
      <c r="B36" s="235"/>
      <c r="C36" s="235"/>
      <c r="D36" s="235"/>
    </row>
    <row r="37" spans="1:4" ht="44.5" customHeight="1" x14ac:dyDescent="0.35">
      <c r="A37" s="235"/>
      <c r="B37" s="235"/>
      <c r="C37" s="235"/>
      <c r="D37" s="235"/>
    </row>
  </sheetData>
  <mergeCells count="8">
    <mergeCell ref="A32:D34"/>
    <mergeCell ref="A35:D37"/>
    <mergeCell ref="A3:C3"/>
    <mergeCell ref="A24:D24"/>
    <mergeCell ref="A25:D25"/>
    <mergeCell ref="A26:D26"/>
    <mergeCell ref="A27:D28"/>
    <mergeCell ref="A29:D30"/>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No.2040 Transport Statistics Manchester 2019</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Key Centre Notes</vt:lpstr>
      <vt:lpstr>Cordon Map</vt:lpstr>
      <vt:lpstr>NOMA Cordon Map</vt:lpstr>
      <vt:lpstr>Tab 15 Key Centre Surveys AM</vt:lpstr>
      <vt:lpstr>Tab 16 Key Centre Surveys OP</vt:lpstr>
      <vt:lpstr>Tab 17  KC Traffic Trend</vt:lpstr>
      <vt:lpstr>Tabs 18 &amp; 19 KC Car Occupancy</vt:lpstr>
      <vt:lpstr>Table 20 Rail KC</vt:lpstr>
      <vt:lpstr>Table 21 Metro KC</vt:lpstr>
      <vt:lpstr>Tabs 22 Walk to KC</vt:lpstr>
      <vt:lpstr>Table 23 KC Car&amp;Non-carTrips </vt:lpstr>
      <vt:lpstr>Tabs 24-26 NOMA Traffic</vt:lpstr>
      <vt:lpstr>Tabs 27 &amp; 28 WalkCycle NOMA</vt:lpstr>
      <vt:lpstr>'Key Centre Notes'!OLE_LINK15</vt:lpstr>
      <vt:lpstr>'Cordon Map'!Print_Area</vt:lpstr>
      <vt:lpstr>'Key Centre Notes'!Print_Area</vt:lpstr>
      <vt:lpstr>'NOMA Cordon Map'!Print_Area</vt:lpstr>
      <vt:lpstr>'Tab 15 Key Centre Surveys AM'!Print_Area</vt:lpstr>
      <vt:lpstr>'Tab 16 Key Centre Surveys OP'!Print_Area</vt:lpstr>
      <vt:lpstr>'Tab 17  KC Traffic Trend'!Print_Area</vt:lpstr>
      <vt:lpstr>'Table 20 Rail KC'!Print_Area</vt:lpstr>
      <vt:lpstr>'Table 21 Metro KC'!Print_Area</vt:lpstr>
      <vt:lpstr>'Table 23 KC Car&amp;Non-carTrips '!Print_Area</vt:lpstr>
      <vt:lpstr>'Tabs 18 &amp; 19 KC Car Occupancy'!Print_Area</vt:lpstr>
      <vt:lpstr>'Tabs 22 Walk to KC'!Print_Area</vt:lpstr>
      <vt:lpstr>'Tabs 24-26 NOMA Traffic'!Print_Area</vt:lpstr>
      <vt:lpstr>'Tabs 27 &amp; 28 WalkCycle NOMA'!Print_Area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2021-05-04T10:18:14Z</dcterms:created>
  <dcterms:modified xsi:type="dcterms:W3CDTF">2021-05-11T15:49:25Z</dcterms:modified>
</cp:coreProperties>
</file>